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2-02-08\"/>
    </mc:Choice>
  </mc:AlternateContent>
  <bookViews>
    <workbookView xWindow="0" yWindow="0" windowWidth="28800" windowHeight="13020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  <sheet name="11_Közv tám+ad kel ügy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0" l="1"/>
  <c r="E28" i="9"/>
  <c r="D28" i="9"/>
  <c r="E27" i="9"/>
  <c r="D27" i="9"/>
  <c r="B28" i="9"/>
  <c r="C26" i="9"/>
  <c r="E26" i="9"/>
  <c r="D26" i="9"/>
  <c r="E13" i="4"/>
  <c r="E12" i="3"/>
  <c r="D76" i="2"/>
  <c r="D22" i="1"/>
  <c r="B41" i="10" l="1"/>
  <c r="B8" i="10"/>
  <c r="E8" i="10" s="1"/>
  <c r="B27" i="9"/>
  <c r="B6" i="9"/>
  <c r="E12" i="4"/>
  <c r="B11" i="4"/>
  <c r="E19" i="5"/>
  <c r="B19" i="5"/>
  <c r="D69" i="10"/>
  <c r="C69" i="10"/>
  <c r="B69" i="10"/>
  <c r="E68" i="10"/>
  <c r="E67" i="10"/>
  <c r="E66" i="10"/>
  <c r="E65" i="10"/>
  <c r="E64" i="10"/>
  <c r="E69" i="10" s="1"/>
  <c r="E62" i="10"/>
  <c r="E61" i="10"/>
  <c r="E60" i="10"/>
  <c r="E59" i="10"/>
  <c r="D56" i="10"/>
  <c r="D58" i="10" s="1"/>
  <c r="E58" i="10" s="1"/>
  <c r="C56" i="10"/>
  <c r="C70" i="10" s="1"/>
  <c r="B56" i="10"/>
  <c r="E55" i="10"/>
  <c r="E54" i="10"/>
  <c r="E53" i="10"/>
  <c r="E52" i="10"/>
  <c r="E51" i="10"/>
  <c r="E50" i="10"/>
  <c r="D49" i="10"/>
  <c r="D70" i="10" s="1"/>
  <c r="C49" i="10"/>
  <c r="E48" i="10"/>
  <c r="E47" i="10"/>
  <c r="E46" i="10"/>
  <c r="E45" i="10"/>
  <c r="E44" i="10"/>
  <c r="E43" i="10"/>
  <c r="E42" i="10"/>
  <c r="E41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C22" i="10"/>
  <c r="C31" i="10" s="1"/>
  <c r="E21" i="10"/>
  <c r="E20" i="10"/>
  <c r="D18" i="10"/>
  <c r="E17" i="10"/>
  <c r="E16" i="10"/>
  <c r="E15" i="10"/>
  <c r="C18" i="10"/>
  <c r="E13" i="10"/>
  <c r="E12" i="10"/>
  <c r="E11" i="10"/>
  <c r="E10" i="10"/>
  <c r="E9" i="10"/>
  <c r="E23" i="9"/>
  <c r="D23" i="9"/>
  <c r="C23" i="9"/>
  <c r="E14" i="8"/>
  <c r="E56" i="10" l="1"/>
  <c r="E49" i="10"/>
  <c r="C37" i="10"/>
  <c r="E22" i="10"/>
  <c r="E20" i="5"/>
  <c r="E14" i="10"/>
  <c r="B22" i="10"/>
  <c r="B31" i="10" s="1"/>
  <c r="E34" i="10"/>
  <c r="E36" i="10" s="1"/>
  <c r="E24" i="10"/>
  <c r="E25" i="10" s="1"/>
  <c r="E31" i="10" s="1"/>
  <c r="B49" i="10"/>
  <c r="C44" i="9"/>
  <c r="C46" i="9" s="1"/>
  <c r="D44" i="9" l="1"/>
  <c r="D46" i="9" s="1"/>
  <c r="E44" i="9"/>
  <c r="E46" i="9" s="1"/>
  <c r="E11" i="3" l="1"/>
  <c r="B12" i="3"/>
  <c r="B30" i="3"/>
  <c r="B35" i="3" s="1"/>
  <c r="E35" i="3"/>
  <c r="B20" i="3"/>
  <c r="E20" i="3"/>
  <c r="B9" i="3"/>
  <c r="B28" i="3" l="1"/>
  <c r="B38" i="3" s="1"/>
  <c r="D72" i="2" l="1"/>
  <c r="D69" i="2"/>
  <c r="D63" i="2"/>
  <c r="D57" i="2"/>
  <c r="D51" i="2"/>
  <c r="D48" i="2"/>
  <c r="D45" i="2"/>
  <c r="D33" i="2"/>
  <c r="D35" i="2" s="1"/>
  <c r="D24" i="2"/>
  <c r="D21" i="2"/>
  <c r="D14" i="2"/>
  <c r="D15" i="2" s="1"/>
  <c r="D9" i="2"/>
  <c r="D96" i="1"/>
  <c r="D86" i="1"/>
  <c r="D81" i="1"/>
  <c r="D73" i="1"/>
  <c r="D61" i="1"/>
  <c r="D56" i="1"/>
  <c r="D46" i="1"/>
  <c r="D40" i="1"/>
  <c r="D37" i="1"/>
  <c r="D29" i="1"/>
  <c r="D26" i="1"/>
  <c r="D16" i="1"/>
  <c r="D47" i="1" l="1"/>
  <c r="B19" i="9"/>
  <c r="B23" i="9" s="1"/>
  <c r="B16" i="4"/>
  <c r="B22" i="4" s="1"/>
  <c r="B9" i="8"/>
  <c r="B14" i="8" s="1"/>
  <c r="B57" i="10"/>
  <c r="D70" i="2"/>
  <c r="D73" i="2" s="1"/>
  <c r="D20" i="1"/>
  <c r="D21" i="1" s="1"/>
  <c r="D97" i="1" l="1"/>
  <c r="B23" i="5" s="1"/>
  <c r="E23" i="5" s="1"/>
  <c r="E11" i="4"/>
  <c r="E22" i="4" s="1"/>
  <c r="E22" i="5" s="1"/>
  <c r="B7" i="10"/>
  <c r="B26" i="9"/>
  <c r="B44" i="9" s="1"/>
  <c r="B46" i="9" s="1"/>
  <c r="E10" i="3"/>
  <c r="E9" i="3" s="1"/>
  <c r="E28" i="3" s="1"/>
  <c r="E38" i="3" s="1"/>
  <c r="E40" i="3" s="1"/>
  <c r="B22" i="5"/>
  <c r="B63" i="10"/>
  <c r="E57" i="10"/>
  <c r="B24" i="5" l="1"/>
  <c r="B23" i="4"/>
  <c r="E7" i="10"/>
  <c r="E18" i="10" s="1"/>
  <c r="E37" i="10" s="1"/>
  <c r="B18" i="10"/>
  <c r="B37" i="10" s="1"/>
  <c r="E24" i="5"/>
  <c r="E63" i="10"/>
  <c r="E70" i="10" s="1"/>
  <c r="B70" i="10"/>
</calcChain>
</file>

<file path=xl/sharedStrings.xml><?xml version="1.0" encoding="utf-8"?>
<sst xmlns="http://schemas.openxmlformats.org/spreadsheetml/2006/main" count="757" uniqueCount="567">
  <si>
    <t>1. MELLÉKLET</t>
  </si>
  <si>
    <t>Sor-
szám</t>
  </si>
  <si>
    <t>Rovat megnevezése</t>
  </si>
  <si>
    <t>Rovat
száma</t>
  </si>
  <si>
    <t>Eredeti ei. (Ft)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</si>
  <si>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</si>
  <si>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</si>
  <si>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</si>
  <si>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</si>
  <si>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</si>
  <si>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</si>
  <si>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</si>
  <si>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</si>
  <si>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</si>
  <si>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</si>
  <si>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</si>
  <si>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</si>
  <si>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</si>
  <si>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</si>
  <si>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</si>
  <si>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</si>
  <si>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</si>
  <si>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</si>
  <si>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</si>
  <si>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</si>
  <si>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</si>
  <si>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</si>
  <si>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</si>
  <si>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</si>
  <si>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</si>
  <si>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</si>
  <si>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</si>
  <si>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</si>
  <si>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</si>
  <si>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</si>
  <si>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</si>
  <si>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</si>
  <si>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</si>
  <si>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</si>
  <si>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</si>
  <si>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</si>
  <si>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</si>
  <si>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</si>
  <si>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</si>
  <si>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</si>
  <si>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</si>
  <si>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</si>
  <si>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</si>
  <si>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</si>
  <si>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</si>
  <si>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</si>
  <si>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</si>
  <si>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</si>
  <si>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</si>
  <si>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</si>
  <si>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</si>
  <si>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</si>
  <si>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</si>
  <si>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</si>
  <si>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</si>
  <si>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</si>
  <si>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</si>
  <si>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</si>
  <si>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</si>
  <si>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</si>
  <si>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</si>
  <si>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</si>
  <si>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</si>
  <si>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</si>
  <si>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</si>
  <si>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</si>
  <si>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</si>
  <si>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</si>
  <si>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</si>
  <si>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</si>
  <si>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</si>
  <si>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</si>
  <si>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</si>
  <si>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</si>
  <si>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</si>
  <si>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</si>
  <si>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</si>
  <si>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</si>
  <si>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</si>
  <si>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</si>
  <si>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</si>
  <si>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</si>
  <si>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</si>
  <si>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</si>
  <si>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</si>
  <si>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</si>
  <si>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</si>
  <si>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</si>
  <si>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</si>
  <si>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</si>
  <si>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</si>
  <si>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</si>
  <si>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</si>
  <si>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</si>
  <si>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</si>
  <si>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</si>
  <si>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</si>
  <si>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</si>
  <si>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</si>
  <si>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</si>
  <si>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</si>
  <si>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</si>
  <si>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</si>
  <si>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</si>
  <si>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</si>
  <si>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</si>
  <si>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</si>
  <si>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</si>
  <si>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</si>
  <si>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</si>
  <si>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</si>
  <si>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</si>
  <si>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</si>
  <si>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</si>
  <si>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</si>
  <si>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</si>
  <si>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</si>
  <si>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</si>
  <si>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</si>
  <si>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</si>
  <si>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</si>
  <si>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</si>
  <si>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</si>
  <si>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</si>
  <si>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</si>
  <si>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</si>
  <si>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</si>
  <si>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</si>
  <si>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</si>
  <si>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</si>
  <si>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</si>
  <si>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</si>
  <si>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</si>
  <si>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</si>
  <si>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</si>
  <si>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</si>
  <si>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</si>
  <si>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</si>
  <si>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</si>
  <si>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</si>
  <si>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</si>
  <si>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</si>
  <si>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</si>
  <si>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</si>
  <si>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</si>
  <si>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</si>
  <si>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</si>
  <si>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</si>
  <si>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</si>
  <si>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</si>
  <si>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</si>
  <si>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</si>
  <si>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</si>
  <si>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</si>
  <si>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</si>
  <si>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</si>
  <si>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</si>
  <si>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</si>
  <si>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</si>
  <si>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</si>
  <si>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</si>
  <si>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</si>
  <si>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</si>
  <si>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</si>
  <si>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</si>
  <si>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</si>
  <si>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</si>
  <si>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</si>
  <si>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</si>
  <si>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</si>
  <si>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</si>
  <si>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</si>
  <si>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</si>
  <si>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</si>
  <si>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</si>
  <si>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</si>
  <si>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</si>
  <si>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</si>
  <si>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</si>
  <si>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</si>
  <si>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</si>
  <si>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</si>
  <si>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</si>
  <si>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</si>
  <si>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</si>
  <si>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</si>
  <si>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</si>
  <si>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</si>
  <si>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</si>
  <si>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</si>
  <si>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</si>
  <si>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</si>
  <si>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</si>
  <si>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</si>
  <si>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</si>
  <si>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</si>
  <si>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</si>
  <si>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</si>
  <si>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</si>
  <si>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</si>
  <si>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</si>
  <si>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</si>
  <si>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</si>
  <si>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</si>
  <si>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</si>
  <si>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</si>
  <si>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</si>
  <si>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</si>
  <si>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</si>
  <si>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</si>
  <si>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</si>
  <si>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</si>
  <si>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</si>
  <si>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</si>
  <si>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</si>
  <si>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</si>
  <si>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</si>
  <si>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</si>
  <si>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</si>
  <si>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</si>
  <si>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</si>
  <si>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</si>
  <si>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</si>
  <si>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</si>
  <si>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</si>
  <si>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</si>
  <si>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</si>
  <si>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</si>
  <si>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</si>
  <si>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</si>
  <si>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</si>
  <si>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</si>
  <si>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</si>
  <si>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</si>
  <si>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</si>
  <si>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</si>
  <si>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</si>
  <si>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</si>
  <si>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</si>
  <si>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</si>
  <si>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</si>
  <si>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</si>
  <si>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</si>
  <si>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</si>
  <si>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</si>
  <si>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</si>
  <si>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</si>
  <si>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</si>
  <si>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</si>
  <si>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</si>
  <si>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</si>
  <si>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</si>
  <si>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</si>
  <si>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</si>
  <si>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</si>
  <si>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</si>
  <si>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</si>
  <si>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</si>
  <si>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</si>
  <si>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</si>
  <si>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</si>
  <si>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</si>
  <si>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</si>
  <si>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</si>
  <si>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</si>
  <si>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</si>
  <si>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</si>
  <si>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</si>
  <si>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</si>
  <si>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</si>
  <si>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</si>
  <si>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</si>
  <si>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</si>
  <si>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</si>
  <si>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</si>
  <si>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</si>
  <si>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</si>
  <si>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</si>
  <si>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</si>
  <si>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</si>
  <si>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</si>
  <si>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</si>
  <si>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</si>
  <si>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</si>
  <si>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</si>
  <si>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</si>
  <si>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</si>
  <si>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</si>
  <si>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</si>
  <si>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</si>
  <si>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</si>
  <si>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</si>
  <si>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</si>
  <si>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</si>
  <si>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</si>
  <si>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</si>
  <si>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</si>
  <si>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</si>
  <si>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</si>
  <si>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</si>
  <si>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</si>
  <si>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</si>
  <si>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</si>
  <si>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</si>
  <si>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</si>
  <si>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</si>
  <si>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</si>
  <si>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</si>
  <si>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</si>
  <si>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</si>
  <si>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</si>
  <si>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</si>
  <si>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</si>
  <si>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</si>
  <si>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</si>
  <si>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</si>
  <si>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</si>
  <si>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</si>
  <si>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</si>
  <si>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</si>
  <si>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</si>
  <si>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</si>
  <si>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</si>
  <si>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</si>
  <si>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</si>
  <si>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</si>
  <si>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</si>
  <si>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</si>
  <si>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</si>
  <si>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</si>
  <si>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</si>
  <si>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</si>
  <si>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</si>
  <si>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</si>
  <si>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</si>
  <si>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</si>
  <si>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</si>
  <si>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</si>
  <si>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</si>
  <si>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</si>
  <si>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</si>
  <si>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</si>
  <si>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</si>
  <si>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</si>
  <si>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</si>
  <si>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</si>
  <si>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</si>
  <si>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</si>
  <si>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</si>
  <si>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</si>
  <si>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</si>
  <si>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</si>
  <si>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</si>
  <si>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</si>
  <si>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</si>
  <si>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</si>
  <si>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</si>
  <si>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</si>
  <si>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</si>
  <si>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</si>
  <si>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</si>
  <si>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</si>
  <si>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</si>
  <si>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</si>
  <si>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</si>
  <si>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</si>
  <si>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</si>
  <si>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</si>
  <si>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</si>
  <si>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</si>
  <si>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</si>
  <si>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</si>
  <si>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</si>
  <si>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</si>
  <si>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</si>
  <si>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</si>
  <si>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</si>
  <si>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</si>
  <si>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</si>
  <si>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</si>
  <si>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</si>
  <si>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</si>
  <si>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</si>
  <si>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</si>
  <si>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</si>
  <si>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</si>
  <si>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</si>
  <si>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</si>
  <si>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</si>
  <si>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</si>
  <si>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</si>
  <si>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</si>
  <si>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</si>
  <si>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</si>
  <si>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</si>
  <si>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</si>
  <si>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</si>
  <si>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</si>
  <si>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</si>
  <si>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</si>
  <si>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</si>
  <si>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</si>
  <si>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</si>
  <si>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</si>
  <si>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</si>
  <si>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</si>
  <si>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</si>
  <si>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</si>
  <si>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</si>
  <si>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</si>
  <si>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</si>
  <si>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</si>
  <si>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</si>
  <si>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</si>
  <si>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</si>
  <si>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</si>
  <si>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</si>
  <si>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</si>
  <si>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</si>
  <si>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</si>
  <si>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</si>
  <si>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</si>
  <si>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</si>
  <si>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</si>
  <si>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</si>
  <si>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</si>
  <si>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</si>
  <si>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</si>
  <si>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</si>
  <si>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</si>
  <si>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</si>
  <si>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</si>
  <si>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</si>
  <si>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</si>
  <si>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</si>
  <si>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</si>
  <si>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</si>
  <si>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</si>
  <si>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</si>
  <si>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</si>
  <si>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</si>
  <si>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</si>
  <si>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</si>
  <si>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</si>
  <si>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</si>
  <si>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</si>
  <si>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</si>
  <si>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</si>
  <si>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</si>
  <si>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</si>
  <si>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</si>
  <si>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</si>
  <si>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</si>
  <si>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</si>
  <si>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</si>
  <si>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</si>
  <si>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</si>
  <si>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</si>
  <si>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</si>
  <si>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</si>
  <si>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</si>
  <si>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</si>
  <si>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</si>
  <si>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</si>
  <si>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</si>
  <si>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</si>
  <si>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</si>
  <si>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</si>
  <si>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</si>
  <si>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</si>
  <si>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</si>
  <si>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</si>
  <si>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</si>
  <si>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</si>
  <si>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</si>
  <si>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>Finanszírozási mérleg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</si>
  <si>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</si>
  <si>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</si>
  <si>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</si>
  <si>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</si>
  <si>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</si>
  <si>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</si>
  <si>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</si>
  <si>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</si>
  <si>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Költségvetési évet követő három év tervezett előirányzata</t>
  </si>
  <si>
    <t>Bevétel megnevezése</t>
  </si>
  <si>
    <t>2022. évi tervezett előirányzat</t>
  </si>
  <si>
    <t>2023. évi tervezett előirányzat</t>
  </si>
  <si>
    <t>2024. évi tervezett előirányzat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</si>
  <si>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</si>
  <si>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</si>
  <si>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</si>
  <si>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</si>
  <si>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</si>
  <si>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</si>
  <si>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</si>
  <si>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</si>
  <si>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Több éves kihatással járó döntések alakulása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</si>
  <si>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</si>
  <si>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</si>
  <si>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</si>
  <si>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</si>
  <si>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</si>
  <si>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</si>
  <si>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</si>
  <si>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</si>
  <si>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</si>
  <si>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</si>
  <si>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</si>
  <si>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</si>
  <si>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</si>
  <si>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</si>
  <si>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</si>
  <si>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</si>
  <si>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</si>
  <si>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</si>
  <si>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</si>
  <si>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</si>
  <si>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</si>
  <si>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</si>
  <si>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</si>
  <si>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</si>
  <si>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</si>
  <si>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</si>
  <si>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</si>
  <si>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</si>
  <si>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</si>
  <si>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</si>
  <si>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</si>
  <si>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</si>
  <si>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</si>
  <si>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</si>
  <si>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</si>
  <si>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</si>
  <si>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</si>
  <si>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</si>
  <si>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</si>
  <si>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</si>
  <si>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</si>
  <si>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Sülysápi Roma Nemzetiségi Önkormányzatnak nincsenek felhalmozási célú bevételei és kiadásai</t>
  </si>
  <si>
    <t>6. melléklet</t>
  </si>
  <si>
    <t xml:space="preserve">7. melléklet </t>
  </si>
  <si>
    <t>8. melléklet</t>
  </si>
  <si>
    <t>9. melléklet</t>
  </si>
  <si>
    <t>10. melléklet</t>
  </si>
  <si>
    <t>SÜLYSÁPI ROMA NEMZETISÉGI ÖNKORMÁNYZAT 2022. ÉVI KÖLTSÉGVETÉS KIADÁSOK</t>
  </si>
  <si>
    <t>SÜLYSÁPI ROMA NEMZETISÉGI ÖNKORMÁNYZAT 2022. ÉVI KÖLTSÉGVETÉS BEVÉTELEK</t>
  </si>
  <si>
    <t xml:space="preserve">2022. évi költségvetési mérlege </t>
  </si>
  <si>
    <t>I. Működési célú (folyó) bevételek, működési célú (folyó) kiadások mérlege  2022. év</t>
  </si>
  <si>
    <t>II. Felhalmozási célú bevételek és kiadások mérlege  2022. év</t>
  </si>
  <si>
    <t>2022. évi      eredeti ei.</t>
  </si>
  <si>
    <t>2022.  évi eredeti ei.</t>
  </si>
  <si>
    <t>2022. évi eredeti ei.</t>
  </si>
  <si>
    <t>2022. évi Felhalmozási célú költségvetési és finanszírozási célú kiadások</t>
  </si>
  <si>
    <t>Sülysápi Roma Nemzetiségi Önkormányzatnak nincsenek felhalmozási célú költésgvetési és finanszírozási kiadásai.</t>
  </si>
  <si>
    <t>2025. évi tervezett előirányzat</t>
  </si>
  <si>
    <t xml:space="preserve"> Költségvetés bevételeinek és kiadásainak megbontása - kötelező, önként vállalt, államigazgatási feladatok szerint 2022. év</t>
  </si>
  <si>
    <t>Sülysápi Roma Nemzetiségi Önkormányzatnak 2022-ben nincsenek több éves kihatással járó kiadási döntési.</t>
  </si>
  <si>
    <t>11. melléklet</t>
  </si>
  <si>
    <t>Az Áht. 24.§ (4) bekezdésének c.) pontja szerinti közvetett támogatás nincs a Sülysápi Roma Nemzetiségi Önkormányzatban.</t>
  </si>
  <si>
    <t>Közvetett támogatások és adósságot keletkeztető ügyletek terv 2022. év</t>
  </si>
  <si>
    <t xml:space="preserve"> Sülysápi Roma Nemzetiségi Önkormányzatban 2022-ben nem várható adósságot keletkeztető ügylet.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</si>
</sst>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0" fontId="39" fillId="0" borderId="0"/>
  </cellStyleXfs>
  <cellXfs count="351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165" fontId="4" fillId="0" borderId="4" xfId="2" applyNumberFormat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shrinkToFit="1"/>
    </xf>
    <xf numFmtId="165" fontId="5" fillId="0" borderId="7" xfId="2" quotePrefix="1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3" fontId="5" fillId="0" borderId="9" xfId="2" applyNumberFormat="1" applyFont="1" applyFill="1" applyBorder="1" applyAlignment="1">
      <alignment vertical="center"/>
    </xf>
    <xf numFmtId="165" fontId="5" fillId="0" borderId="10" xfId="2" quotePrefix="1" applyNumberFormat="1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vertical="center"/>
    </xf>
    <xf numFmtId="166" fontId="5" fillId="0" borderId="11" xfId="2" applyNumberFormat="1" applyFont="1" applyFill="1" applyBorder="1" applyAlignment="1">
      <alignment vertical="center"/>
    </xf>
    <xf numFmtId="3" fontId="5" fillId="0" borderId="12" xfId="2" applyNumberFormat="1" applyFont="1" applyFill="1" applyBorder="1" applyAlignment="1">
      <alignment vertical="center"/>
    </xf>
    <xf numFmtId="0" fontId="5" fillId="0" borderId="11" xfId="2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 wrapText="1"/>
    </xf>
    <xf numFmtId="165" fontId="6" fillId="0" borderId="10" xfId="2" quotePrefix="1" applyNumberFormat="1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vertical="center" wrapText="1"/>
    </xf>
    <xf numFmtId="166" fontId="6" fillId="0" borderId="11" xfId="2" applyNumberFormat="1" applyFont="1" applyFill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/>
    </xf>
    <xf numFmtId="0" fontId="6" fillId="0" borderId="11" xfId="2" applyFont="1" applyFill="1" applyBorder="1" applyAlignment="1">
      <alignment horizontal="left" vertical="center" wrapText="1"/>
    </xf>
    <xf numFmtId="165" fontId="4" fillId="0" borderId="13" xfId="2" quotePrefix="1" applyNumberFormat="1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vertical="center" wrapText="1"/>
    </xf>
    <xf numFmtId="166" fontId="4" fillId="0" borderId="14" xfId="2" applyNumberFormat="1" applyFont="1" applyFill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left" vertical="center" wrapText="1"/>
    </xf>
    <xf numFmtId="166" fontId="4" fillId="0" borderId="17" xfId="2" applyNumberFormat="1" applyFont="1" applyFill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left" vertical="center" wrapText="1"/>
    </xf>
    <xf numFmtId="166" fontId="5" fillId="0" borderId="20" xfId="2" applyNumberFormat="1" applyFont="1" applyFill="1" applyBorder="1" applyAlignment="1">
      <alignment vertical="center"/>
    </xf>
    <xf numFmtId="3" fontId="5" fillId="0" borderId="21" xfId="2" applyNumberFormat="1" applyFont="1" applyFill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left" vertical="center" wrapText="1"/>
    </xf>
    <xf numFmtId="165" fontId="4" fillId="0" borderId="22" xfId="2" quotePrefix="1" applyNumberFormat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left" vertical="center" wrapText="1"/>
    </xf>
    <xf numFmtId="166" fontId="4" fillId="0" borderId="23" xfId="2" applyNumberFormat="1" applyFont="1" applyFill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Fill="1" applyBorder="1" applyAlignment="1">
      <alignment horizontal="left" vertical="center" wrapText="1"/>
    </xf>
    <xf numFmtId="166" fontId="5" fillId="0" borderId="8" xfId="2" applyNumberFormat="1" applyFont="1" applyFill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left" vertical="center" wrapText="1"/>
    </xf>
    <xf numFmtId="166" fontId="4" fillId="0" borderId="11" xfId="2" applyNumberFormat="1" applyFont="1" applyFill="1" applyBorder="1" applyAlignment="1">
      <alignment vertical="center"/>
    </xf>
    <xf numFmtId="3" fontId="7" fillId="2" borderId="12" xfId="3" applyNumberFormat="1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Fill="1" applyBorder="1" applyAlignment="1">
      <alignment horizontal="left" vertical="center"/>
    </xf>
    <xf numFmtId="0" fontId="7" fillId="0" borderId="11" xfId="2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left" vertical="center"/>
    </xf>
    <xf numFmtId="0" fontId="2" fillId="0" borderId="14" xfId="2" applyFont="1" applyFill="1" applyBorder="1" applyAlignment="1">
      <alignment horizontal="left" vertical="center" wrapText="1"/>
    </xf>
    <xf numFmtId="0" fontId="4" fillId="0" borderId="17" xfId="2" applyFont="1" applyFill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 wrapText="1"/>
    </xf>
    <xf numFmtId="0" fontId="5" fillId="0" borderId="8" xfId="2" applyFont="1" applyFill="1" applyBorder="1" applyAlignment="1">
      <alignment horizontal="left" vertical="center"/>
    </xf>
    <xf numFmtId="3" fontId="5" fillId="0" borderId="9" xfId="2" applyNumberFormat="1" applyFont="1" applyFill="1" applyBorder="1" applyAlignment="1">
      <alignment horizontal="right" vertical="center"/>
    </xf>
    <xf numFmtId="0" fontId="5" fillId="0" borderId="10" xfId="2" quotePrefix="1" applyFont="1" applyFill="1" applyBorder="1" applyAlignment="1">
      <alignment horizontal="center" vertical="center"/>
    </xf>
    <xf numFmtId="3" fontId="5" fillId="0" borderId="12" xfId="2" applyNumberFormat="1" applyFont="1" applyFill="1" applyBorder="1" applyAlignment="1">
      <alignment horizontal="right" vertical="center"/>
    </xf>
    <xf numFmtId="3" fontId="5" fillId="0" borderId="12" xfId="2" quotePrefix="1" applyNumberFormat="1" applyFont="1" applyFill="1" applyBorder="1" applyAlignment="1">
      <alignment horizontal="right" vertical="center"/>
    </xf>
    <xf numFmtId="0" fontId="5" fillId="0" borderId="12" xfId="2" quotePrefix="1" applyFont="1" applyFill="1" applyBorder="1" applyAlignment="1">
      <alignment horizontal="right" vertical="center"/>
    </xf>
    <xf numFmtId="3" fontId="7" fillId="2" borderId="12" xfId="3" applyNumberFormat="1" applyFont="1" applyFill="1" applyBorder="1" applyAlignment="1">
      <alignment horizontal="right" vertical="center" wrapText="1"/>
    </xf>
    <xf numFmtId="0" fontId="4" fillId="0" borderId="10" xfId="2" quotePrefix="1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left" vertical="center" wrapText="1"/>
    </xf>
    <xf numFmtId="0" fontId="4" fillId="0" borderId="23" xfId="2" applyFont="1" applyFill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Fill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Fill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Fill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 applyFill="1" applyAlignment="1"/>
    <xf numFmtId="0" fontId="10" fillId="0" borderId="0" xfId="0" applyFont="1" applyFill="1"/>
    <xf numFmtId="0" fontId="12" fillId="0" borderId="0" xfId="0" applyFont="1" applyFill="1" applyAlignment="1"/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12" fillId="0" borderId="0" xfId="0" applyFont="1" applyFill="1" applyBorder="1"/>
    <xf numFmtId="3" fontId="12" fillId="0" borderId="0" xfId="0" applyNumberFormat="1" applyFont="1" applyFill="1" applyBorder="1"/>
    <xf numFmtId="0" fontId="2" fillId="0" borderId="29" xfId="0" applyFont="1" applyFill="1" applyBorder="1" applyAlignment="1">
      <alignment horizontal="center"/>
    </xf>
    <xf numFmtId="0" fontId="13" fillId="0" borderId="29" xfId="0" applyFont="1" applyFill="1" applyBorder="1"/>
    <xf numFmtId="3" fontId="13" fillId="0" borderId="3" xfId="0" applyNumberFormat="1" applyFont="1" applyFill="1" applyBorder="1" applyAlignment="1">
      <alignment horizontal="right"/>
    </xf>
    <xf numFmtId="0" fontId="13" fillId="0" borderId="29" xfId="0" applyFont="1" applyFill="1" applyBorder="1" applyAlignment="1">
      <alignment horizontal="left"/>
    </xf>
    <xf numFmtId="3" fontId="12" fillId="0" borderId="0" xfId="0" applyNumberFormat="1" applyFont="1" applyFill="1"/>
    <xf numFmtId="0" fontId="12" fillId="0" borderId="30" xfId="0" applyFont="1" applyFill="1" applyBorder="1"/>
    <xf numFmtId="3" fontId="12" fillId="0" borderId="30" xfId="0" applyNumberFormat="1" applyFont="1" applyFill="1" applyBorder="1"/>
    <xf numFmtId="0" fontId="12" fillId="0" borderId="31" xfId="0" applyFont="1" applyFill="1" applyBorder="1" applyAlignment="1">
      <alignment horizontal="left"/>
    </xf>
    <xf numFmtId="3" fontId="12" fillId="0" borderId="31" xfId="0" applyNumberFormat="1" applyFont="1" applyFill="1" applyBorder="1"/>
    <xf numFmtId="0" fontId="12" fillId="0" borderId="31" xfId="0" applyFont="1" applyFill="1" applyBorder="1"/>
    <xf numFmtId="0" fontId="12" fillId="0" borderId="32" xfId="0" applyFont="1" applyFill="1" applyBorder="1"/>
    <xf numFmtId="0" fontId="12" fillId="0" borderId="32" xfId="0" applyFont="1" applyFill="1" applyBorder="1" applyAlignment="1">
      <alignment horizontal="left"/>
    </xf>
    <xf numFmtId="3" fontId="12" fillId="0" borderId="0" xfId="0" applyNumberFormat="1" applyFont="1" applyFill="1" applyBorder="1" applyAlignment="1">
      <alignment horizontal="right"/>
    </xf>
    <xf numFmtId="3" fontId="12" fillId="0" borderId="28" xfId="0" applyNumberFormat="1" applyFont="1" applyFill="1" applyBorder="1"/>
    <xf numFmtId="0" fontId="12" fillId="0" borderId="33" xfId="0" applyFont="1" applyFill="1" applyBorder="1" applyAlignment="1">
      <alignment horizontal="center"/>
    </xf>
    <xf numFmtId="3" fontId="12" fillId="0" borderId="33" xfId="0" applyNumberFormat="1" applyFont="1" applyFill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Fill="1" applyBorder="1"/>
    <xf numFmtId="0" fontId="12" fillId="0" borderId="27" xfId="0" applyFont="1" applyFill="1" applyBorder="1" applyAlignment="1">
      <alignment horizontal="left"/>
    </xf>
    <xf numFmtId="0" fontId="12" fillId="0" borderId="36" xfId="0" applyFont="1" applyFill="1" applyBorder="1"/>
    <xf numFmtId="3" fontId="12" fillId="0" borderId="32" xfId="0" applyNumberFormat="1" applyFont="1" applyFill="1" applyBorder="1"/>
    <xf numFmtId="3" fontId="12" fillId="0" borderId="37" xfId="0" applyNumberFormat="1" applyFont="1" applyFill="1" applyBorder="1"/>
    <xf numFmtId="0" fontId="12" fillId="0" borderId="33" xfId="0" applyFont="1" applyFill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Fill="1" applyBorder="1" applyAlignment="1">
      <alignment horizontal="left"/>
    </xf>
    <xf numFmtId="3" fontId="13" fillId="0" borderId="3" xfId="0" applyNumberFormat="1" applyFont="1" applyFill="1" applyBorder="1"/>
    <xf numFmtId="169" fontId="13" fillId="0" borderId="3" xfId="0" applyNumberFormat="1" applyFont="1" applyFill="1" applyBorder="1" applyAlignment="1">
      <alignment horizontal="right"/>
    </xf>
    <xf numFmtId="0" fontId="13" fillId="0" borderId="38" xfId="0" applyFont="1" applyFill="1" applyBorder="1"/>
    <xf numFmtId="3" fontId="13" fillId="0" borderId="33" xfId="0" applyNumberFormat="1" applyFont="1" applyFill="1" applyBorder="1"/>
    <xf numFmtId="0" fontId="13" fillId="0" borderId="33" xfId="0" applyFont="1" applyFill="1" applyBorder="1" applyAlignment="1">
      <alignment horizontal="left"/>
    </xf>
    <xf numFmtId="3" fontId="13" fillId="0" borderId="39" xfId="0" applyNumberFormat="1" applyFont="1" applyFill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 applyFill="1"/>
    <xf numFmtId="0" fontId="14" fillId="0" borderId="0" xfId="0" applyFont="1" applyFill="1"/>
    <xf numFmtId="0" fontId="0" fillId="0" borderId="0" xfId="0" applyFill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1" xfId="0" applyFont="1" applyFill="1" applyBorder="1"/>
    <xf numFmtId="0" fontId="7" fillId="0" borderId="35" xfId="0" applyFont="1" applyFill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Fill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Fill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Fill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Fill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Fill="1" applyBorder="1"/>
    <xf numFmtId="3" fontId="22" fillId="0" borderId="30" xfId="0" applyNumberFormat="1" applyFont="1" applyFill="1" applyBorder="1"/>
    <xf numFmtId="0" fontId="7" fillId="0" borderId="36" xfId="0" applyFont="1" applyFill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Fill="1" applyBorder="1"/>
    <xf numFmtId="3" fontId="22" fillId="0" borderId="32" xfId="0" applyNumberFormat="1" applyFont="1" applyFill="1" applyBorder="1"/>
    <xf numFmtId="0" fontId="7" fillId="0" borderId="36" xfId="0" applyFont="1" applyBorder="1" applyAlignment="1">
      <alignment horizontal="left"/>
    </xf>
    <xf numFmtId="0" fontId="7" fillId="0" borderId="36" xfId="0" applyFont="1" applyFill="1" applyBorder="1" applyAlignment="1">
      <alignment horizontal="left"/>
    </xf>
    <xf numFmtId="3" fontId="22" fillId="0" borderId="37" xfId="0" applyNumberFormat="1" applyFont="1" applyFill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Fill="1" applyBorder="1"/>
    <xf numFmtId="3" fontId="20" fillId="0" borderId="47" xfId="0" applyNumberFormat="1" applyFont="1" applyFill="1" applyBorder="1"/>
    <xf numFmtId="3" fontId="20" fillId="0" borderId="32" xfId="0" applyNumberFormat="1" applyFont="1" applyFill="1" applyBorder="1"/>
    <xf numFmtId="3" fontId="20" fillId="0" borderId="40" xfId="0" applyNumberFormat="1" applyFont="1" applyFill="1" applyBorder="1"/>
    <xf numFmtId="0" fontId="23" fillId="0" borderId="36" xfId="0" applyFont="1" applyFill="1" applyBorder="1"/>
    <xf numFmtId="3" fontId="20" fillId="0" borderId="37" xfId="0" applyNumberFormat="1" applyFont="1" applyFill="1" applyBorder="1"/>
    <xf numFmtId="3" fontId="20" fillId="0" borderId="48" xfId="0" applyNumberFormat="1" applyFont="1" applyFill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 applyFill="1" applyBorder="1"/>
    <xf numFmtId="0" fontId="26" fillId="0" borderId="0" xfId="0" applyFont="1" applyAlignment="1"/>
    <xf numFmtId="0" fontId="27" fillId="0" borderId="0" xfId="0" applyFont="1"/>
    <xf numFmtId="0" fontId="26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Fill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0" fontId="25" fillId="0" borderId="10" xfId="0" applyFont="1" applyFill="1" applyBorder="1" applyAlignment="1">
      <alignment wrapText="1"/>
    </xf>
    <xf numFmtId="3" fontId="26" fillId="0" borderId="11" xfId="0" applyNumberFormat="1" applyFont="1" applyFill="1" applyBorder="1"/>
    <xf numFmtId="3" fontId="26" fillId="0" borderId="14" xfId="0" applyNumberFormat="1" applyFont="1" applyFill="1" applyBorder="1"/>
    <xf numFmtId="0" fontId="25" fillId="0" borderId="36" xfId="0" applyFont="1" applyFill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 applyFill="1" applyBorder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wrapText="1"/>
    </xf>
    <xf numFmtId="3" fontId="29" fillId="0" borderId="0" xfId="0" applyNumberFormat="1" applyFont="1" applyBorder="1"/>
    <xf numFmtId="0" fontId="29" fillId="0" borderId="0" xfId="0" applyFont="1" applyBorder="1"/>
    <xf numFmtId="0" fontId="25" fillId="0" borderId="19" xfId="0" applyFont="1" applyFill="1" applyBorder="1" applyAlignment="1">
      <alignment horizontal="justify"/>
    </xf>
    <xf numFmtId="168" fontId="26" fillId="0" borderId="20" xfId="1" applyNumberFormat="1" applyFont="1" applyBorder="1"/>
    <xf numFmtId="0" fontId="25" fillId="0" borderId="0" xfId="0" applyFont="1" applyFill="1" applyBorder="1" applyAlignment="1">
      <alignment wrapText="1"/>
    </xf>
    <xf numFmtId="3" fontId="29" fillId="0" borderId="0" xfId="0" applyNumberFormat="1" applyFont="1" applyFill="1" applyBorder="1"/>
    <xf numFmtId="0" fontId="25" fillId="0" borderId="10" xfId="0" applyFont="1" applyFill="1" applyBorder="1" applyAlignment="1">
      <alignment horizontal="justify"/>
    </xf>
    <xf numFmtId="168" fontId="26" fillId="0" borderId="11" xfId="1" applyNumberFormat="1" applyFont="1" applyBorder="1"/>
    <xf numFmtId="3" fontId="25" fillId="0" borderId="0" xfId="0" applyNumberFormat="1" applyFont="1" applyFill="1" applyBorder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Fill="1" applyBorder="1"/>
    <xf numFmtId="3" fontId="26" fillId="0" borderId="20" xfId="0" applyNumberFormat="1" applyFont="1" applyBorder="1"/>
    <xf numFmtId="3" fontId="26" fillId="0" borderId="26" xfId="0" applyNumberFormat="1" applyFont="1" applyFill="1" applyBorder="1"/>
    <xf numFmtId="0" fontId="34" fillId="0" borderId="36" xfId="0" applyFont="1" applyFill="1" applyBorder="1"/>
    <xf numFmtId="0" fontId="34" fillId="0" borderId="35" xfId="0" applyFont="1" applyFill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Fill="1" applyBorder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Fill="1" applyBorder="1" applyAlignment="1">
      <alignment horizontal="justify"/>
    </xf>
    <xf numFmtId="3" fontId="26" fillId="0" borderId="0" xfId="0" applyNumberFormat="1" applyFont="1" applyFill="1" applyBorder="1"/>
    <xf numFmtId="0" fontId="29" fillId="0" borderId="0" xfId="0" applyFont="1"/>
    <xf numFmtId="3" fontId="29" fillId="0" borderId="0" xfId="0" applyNumberFormat="1" applyFont="1"/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 applyBorder="1" applyAlignment="1"/>
    <xf numFmtId="0" fontId="3" fillId="0" borderId="0" xfId="0" applyFont="1"/>
    <xf numFmtId="0" fontId="36" fillId="0" borderId="0" xfId="0" applyFont="1" applyAlignment="1"/>
    <xf numFmtId="0" fontId="36" fillId="0" borderId="0" xfId="0" applyFont="1" applyAlignment="1">
      <alignment horizontal="center"/>
    </xf>
    <xf numFmtId="0" fontId="3" fillId="0" borderId="0" xfId="0" applyFont="1" applyFill="1"/>
    <xf numFmtId="0" fontId="3" fillId="0" borderId="27" xfId="0" applyFont="1" applyBorder="1" applyAlignment="1">
      <alignment wrapText="1"/>
    </xf>
    <xf numFmtId="3" fontId="3" fillId="0" borderId="53" xfId="0" applyNumberFormat="1" applyFont="1" applyBorder="1" applyAlignment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Fill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7" fillId="0" borderId="32" xfId="0" applyFont="1" applyFill="1" applyBorder="1"/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3" fontId="2" fillId="4" borderId="29" xfId="0" applyNumberFormat="1" applyFont="1" applyFill="1" applyBorder="1" applyAlignment="1">
      <alignment horizontal="center"/>
    </xf>
    <xf numFmtId="0" fontId="3" fillId="0" borderId="0" xfId="0" applyFont="1" applyBorder="1"/>
    <xf numFmtId="0" fontId="38" fillId="0" borderId="0" xfId="0" applyFont="1" applyBorder="1"/>
    <xf numFmtId="3" fontId="3" fillId="0" borderId="0" xfId="0" applyNumberFormat="1" applyFont="1" applyBorder="1"/>
    <xf numFmtId="0" fontId="14" fillId="0" borderId="0" xfId="0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15" fillId="4" borderId="0" xfId="0" applyFont="1" applyFill="1" applyAlignment="1">
      <alignment horizontal="center"/>
    </xf>
    <xf numFmtId="0" fontId="16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37" fillId="4" borderId="0" xfId="0" applyFont="1" applyFill="1" applyAlignment="1">
      <alignment horizontal="center"/>
    </xf>
    <xf numFmtId="0" fontId="9" fillId="0" borderId="0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Fill="1" applyAlignment="1">
      <alignment horizontal="left"/>
    </xf>
    <xf numFmtId="0" fontId="25" fillId="0" borderId="0" xfId="0" applyFont="1" applyFill="1" applyAlignment="1">
      <alignment horizontal="center"/>
    </xf>
    <xf numFmtId="0" fontId="25" fillId="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39" fillId="0" borderId="0" xfId="4" applyFont="1" applyBorder="1" applyAlignment="1">
      <alignment horizontal="left" vertical="top" wrapText="1"/>
    </xf>
    <xf numFmtId="0" fontId="9" fillId="0" borderId="0" xfId="0" applyFont="1" applyFill="1" applyAlignment="1">
      <alignment horizontal="left"/>
    </xf>
  </cellXfs>
  <cellStyles count="5">
    <cellStyle name="Excel Built-in Normal" xfId="4"/>
    <cellStyle name="Ezres" xfId="1" builtinId="3"/>
    <cellStyle name="Normál" xfId="0" builtinId="0"/>
    <cellStyle name="Normál 2" xfId="2"/>
    <cellStyle name="Normál_12dmellékle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0" name="Szövegdoboz 88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1" name="Szövegdoboz 89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2" name="Szövegdoboz 89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3" name="Szövegdoboz 89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4" name="Szövegdoboz 89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5" name="Szövegdoboz 89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6" name="Szövegdoboz 89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7" name="Szövegdoboz 89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8" name="Szövegdoboz 89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99" name="Szövegdoboz 89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0" name="Szövegdoboz 89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1" name="Szövegdoboz 90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2" name="Szövegdoboz 90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3" name="Szövegdoboz 90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4" name="Szövegdoboz 90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5" name="Szövegdoboz 90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6" name="Szövegdoboz 90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7" name="Szövegdoboz 90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8" name="Szövegdoboz 90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09" name="Szövegdoboz 90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0" name="Szövegdoboz 90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1" name="Szövegdoboz 91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2" name="Szövegdoboz 91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3" name="Szövegdoboz 91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4" name="Szövegdoboz 91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15" name="Szövegdoboz 91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16" name="Szövegdoboz 91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17" name="Szövegdoboz 91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18" name="Szövegdoboz 91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19" name="Szövegdoboz 91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0" name="Szövegdoboz 91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1" name="Szövegdoboz 92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2" name="Szövegdoboz 92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3" name="Szövegdoboz 92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4" name="Szövegdoboz 92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5" name="Szövegdoboz 92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6" name="Szövegdoboz 92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7" name="Szövegdoboz 92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8" name="Szövegdoboz 92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29" name="Szövegdoboz 92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0" name="Szövegdoboz 92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1" name="Szövegdoboz 93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2" name="Szövegdoboz 93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3" name="Szövegdoboz 93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4" name="Szövegdoboz 93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5" name="Szövegdoboz 93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6" name="Szövegdoboz 93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7" name="Szövegdoboz 93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8" name="Szövegdoboz 93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39" name="Szövegdoboz 93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0" name="Szövegdoboz 93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1" name="Szövegdoboz 94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2" name="Szövegdoboz 94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3" name="Szövegdoboz 94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4" name="Szövegdoboz 94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5" name="Szövegdoboz 94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6" name="Szövegdoboz 94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7" name="Szövegdoboz 94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8" name="Szövegdoboz 94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49" name="Szövegdoboz 94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50" name="Szövegdoboz 94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951" name="Szövegdoboz 95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" name="Szövegdoboz 95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" name="Szövegdoboz 95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" name="Szövegdoboz 95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" name="Szövegdoboz 95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" name="Szövegdoboz 95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" name="Szövegdoboz 95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" name="Szövegdoboz 95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" name="Szövegdoboz 95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" name="Szövegdoboz 95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" name="Szövegdoboz 96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" name="Szövegdoboz 96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" name="Szövegdoboz 96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4" name="Szövegdoboz 96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5" name="Szövegdoboz 96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6" name="Szövegdoboz 96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7" name="Szövegdoboz 96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8" name="Szövegdoboz 96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" name="Szövegdoboz 96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" name="Szövegdoboz 96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" name="Szövegdoboz 97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" name="Szövegdoboz 97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" name="Szövegdoboz 97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" name="Szövegdoboz 97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" name="Szövegdoboz 97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" name="Szövegdoboz 97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" name="Szövegdoboz 97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78" name="Szövegdoboz 97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79" name="Szövegdoboz 97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0" name="Szövegdoboz 97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1" name="Szövegdoboz 98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2" name="Szövegdoboz 98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3" name="Szövegdoboz 98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4" name="Szövegdoboz 98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5" name="Szövegdoboz 98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6" name="Szövegdoboz 98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7" name="Szövegdoboz 98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8" name="Szövegdoboz 98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89" name="Szövegdoboz 98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0" name="Szövegdoboz 98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1" name="Szövegdoboz 99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2" name="Szövegdoboz 99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3" name="Szövegdoboz 99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4" name="Szövegdoboz 99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5" name="Szövegdoboz 99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6" name="Szövegdoboz 99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7" name="Szövegdoboz 99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8" name="Szövegdoboz 99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999" name="Szövegdoboz 99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0" name="Szövegdoboz 99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1" name="Szövegdoboz 100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2" name="Szövegdoboz 100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3" name="Szövegdoboz 100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4" name="Szövegdoboz 100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5" name="Szövegdoboz 100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6" name="Szövegdoboz 100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7" name="Szövegdoboz 100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8" name="Szövegdoboz 100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09" name="Szövegdoboz 100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10" name="Szövegdoboz 100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11" name="Szövegdoboz 101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12" name="Szövegdoboz 101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1013" name="Szövegdoboz 101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tabSelected="1" workbookViewId="0">
      <selection activeCell="B1" sqref="B1"/>
    </sheetView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4" width="16.7109375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4" ht="42.6" customHeight="1" thickBot="1" x14ac:dyDescent="0.3">
      <c r="A1" s="1"/>
      <c r="B1" s="2" t="s">
        <v>550</v>
      </c>
      <c r="C1" s="3"/>
      <c r="D1" s="4" t="s">
        <v>0</v>
      </c>
    </row>
    <row r="2" spans="1:4" ht="26.25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9" t="s">
        <v>5</v>
      </c>
      <c r="B3" s="10" t="s">
        <v>6</v>
      </c>
      <c r="C3" s="11" t="s">
        <v>7</v>
      </c>
      <c r="D3" s="12"/>
    </row>
    <row r="4" spans="1:4" x14ac:dyDescent="0.25">
      <c r="A4" s="13" t="s">
        <v>8</v>
      </c>
      <c r="B4" s="14" t="s">
        <v>9</v>
      </c>
      <c r="C4" s="15" t="s">
        <v>10</v>
      </c>
      <c r="D4" s="16"/>
    </row>
    <row r="5" spans="1:4" x14ac:dyDescent="0.25">
      <c r="A5" s="13" t="s">
        <v>11</v>
      </c>
      <c r="B5" s="14" t="s">
        <v>12</v>
      </c>
      <c r="C5" s="15" t="s">
        <v>13</v>
      </c>
      <c r="D5" s="16"/>
    </row>
    <row r="6" spans="1:4" x14ac:dyDescent="0.25">
      <c r="A6" s="13" t="s">
        <v>14</v>
      </c>
      <c r="B6" s="17" t="s">
        <v>15</v>
      </c>
      <c r="C6" s="15" t="s">
        <v>16</v>
      </c>
      <c r="D6" s="16"/>
    </row>
    <row r="7" spans="1:4" x14ac:dyDescent="0.25">
      <c r="A7" s="13" t="s">
        <v>17</v>
      </c>
      <c r="B7" s="17" t="s">
        <v>18</v>
      </c>
      <c r="C7" s="15" t="s">
        <v>19</v>
      </c>
      <c r="D7" s="16"/>
    </row>
    <row r="8" spans="1:4" x14ac:dyDescent="0.25">
      <c r="A8" s="13" t="s">
        <v>20</v>
      </c>
      <c r="B8" s="17" t="s">
        <v>21</v>
      </c>
      <c r="C8" s="15" t="s">
        <v>22</v>
      </c>
      <c r="D8" s="16"/>
    </row>
    <row r="9" spans="1:4" x14ac:dyDescent="0.25">
      <c r="A9" s="13" t="s">
        <v>23</v>
      </c>
      <c r="B9" s="17" t="s">
        <v>24</v>
      </c>
      <c r="C9" s="15" t="s">
        <v>25</v>
      </c>
      <c r="D9" s="16"/>
    </row>
    <row r="10" spans="1:4" x14ac:dyDescent="0.25">
      <c r="A10" s="13" t="s">
        <v>26</v>
      </c>
      <c r="B10" s="17" t="s">
        <v>27</v>
      </c>
      <c r="C10" s="15" t="s">
        <v>28</v>
      </c>
      <c r="D10" s="16"/>
    </row>
    <row r="11" spans="1:4" x14ac:dyDescent="0.25">
      <c r="A11" s="13" t="s">
        <v>29</v>
      </c>
      <c r="B11" s="18" t="s">
        <v>30</v>
      </c>
      <c r="C11" s="15" t="s">
        <v>31</v>
      </c>
      <c r="D11" s="16"/>
    </row>
    <row r="12" spans="1:4" x14ac:dyDescent="0.25">
      <c r="A12" s="13" t="s">
        <v>32</v>
      </c>
      <c r="B12" s="18" t="s">
        <v>33</v>
      </c>
      <c r="C12" s="15" t="s">
        <v>34</v>
      </c>
      <c r="D12" s="16"/>
    </row>
    <row r="13" spans="1:4" x14ac:dyDescent="0.25">
      <c r="A13" s="13" t="s">
        <v>35</v>
      </c>
      <c r="B13" s="18" t="s">
        <v>36</v>
      </c>
      <c r="C13" s="15" t="s">
        <v>37</v>
      </c>
      <c r="D13" s="16"/>
    </row>
    <row r="14" spans="1:4" x14ac:dyDescent="0.25">
      <c r="A14" s="13" t="s">
        <v>38</v>
      </c>
      <c r="B14" s="18" t="s">
        <v>39</v>
      </c>
      <c r="C14" s="15" t="s">
        <v>40</v>
      </c>
      <c r="D14" s="16"/>
    </row>
    <row r="15" spans="1:4" x14ac:dyDescent="0.25">
      <c r="A15" s="13" t="s">
        <v>41</v>
      </c>
      <c r="B15" s="18" t="s">
        <v>42</v>
      </c>
      <c r="C15" s="15" t="s">
        <v>43</v>
      </c>
      <c r="D15" s="16"/>
    </row>
    <row r="16" spans="1:4" x14ac:dyDescent="0.25">
      <c r="A16" s="19" t="s">
        <v>44</v>
      </c>
      <c r="B16" s="20" t="s">
        <v>45</v>
      </c>
      <c r="C16" s="21" t="s">
        <v>46</v>
      </c>
      <c r="D16" s="22">
        <f>SUM(D3:D15)</f>
        <v>0</v>
      </c>
    </row>
    <row r="17" spans="1:4" x14ac:dyDescent="0.25">
      <c r="A17" s="13" t="s">
        <v>47</v>
      </c>
      <c r="B17" s="18" t="s">
        <v>48</v>
      </c>
      <c r="C17" s="15" t="s">
        <v>49</v>
      </c>
      <c r="D17" s="16">
        <v>936000</v>
      </c>
    </row>
    <row r="18" spans="1:4" ht="25.5" x14ac:dyDescent="0.25">
      <c r="A18" s="13" t="s">
        <v>50</v>
      </c>
      <c r="B18" s="18" t="s">
        <v>51</v>
      </c>
      <c r="C18" s="15" t="s">
        <v>52</v>
      </c>
      <c r="D18" s="16"/>
    </row>
    <row r="19" spans="1:4" x14ac:dyDescent="0.25">
      <c r="A19" s="13" t="s">
        <v>53</v>
      </c>
      <c r="B19" s="23" t="s">
        <v>54</v>
      </c>
      <c r="C19" s="15" t="s">
        <v>55</v>
      </c>
      <c r="D19" s="16"/>
    </row>
    <row r="20" spans="1:4" x14ac:dyDescent="0.25">
      <c r="A20" s="19" t="s">
        <v>56</v>
      </c>
      <c r="B20" s="24" t="s">
        <v>57</v>
      </c>
      <c r="C20" s="21" t="s">
        <v>58</v>
      </c>
      <c r="D20" s="22">
        <f>SUM(D17:D19)</f>
        <v>936000</v>
      </c>
    </row>
    <row r="21" spans="1:4" ht="15.75" thickBot="1" x14ac:dyDescent="0.3">
      <c r="A21" s="25" t="s">
        <v>59</v>
      </c>
      <c r="B21" s="26" t="s">
        <v>60</v>
      </c>
      <c r="C21" s="27" t="s">
        <v>61</v>
      </c>
      <c r="D21" s="28">
        <f>SUM(D20,D16)</f>
        <v>936000</v>
      </c>
    </row>
    <row r="22" spans="1:4" ht="15.75" thickBot="1" x14ac:dyDescent="0.3">
      <c r="A22" s="29" t="s">
        <v>62</v>
      </c>
      <c r="B22" s="30" t="s">
        <v>63</v>
      </c>
      <c r="C22" s="31" t="s">
        <v>64</v>
      </c>
      <c r="D22" s="32">
        <f>+D17*0.9*0.13</f>
        <v>109512</v>
      </c>
    </row>
    <row r="23" spans="1:4" x14ac:dyDescent="0.25">
      <c r="A23" s="33" t="s">
        <v>65</v>
      </c>
      <c r="B23" s="34" t="s">
        <v>66</v>
      </c>
      <c r="C23" s="35" t="s">
        <v>67</v>
      </c>
      <c r="D23" s="36">
        <v>0</v>
      </c>
    </row>
    <row r="24" spans="1:4" x14ac:dyDescent="0.25">
      <c r="A24" s="13" t="s">
        <v>68</v>
      </c>
      <c r="B24" s="18" t="s">
        <v>69</v>
      </c>
      <c r="C24" s="15" t="s">
        <v>70</v>
      </c>
      <c r="D24" s="16">
        <v>0</v>
      </c>
    </row>
    <row r="25" spans="1:4" x14ac:dyDescent="0.25">
      <c r="A25" s="13" t="s">
        <v>71</v>
      </c>
      <c r="B25" s="18" t="s">
        <v>72</v>
      </c>
      <c r="C25" s="15" t="s">
        <v>73</v>
      </c>
      <c r="D25" s="16"/>
    </row>
    <row r="26" spans="1:4" x14ac:dyDescent="0.25">
      <c r="A26" s="19" t="s">
        <v>74</v>
      </c>
      <c r="B26" s="24" t="s">
        <v>75</v>
      </c>
      <c r="C26" s="21" t="s">
        <v>76</v>
      </c>
      <c r="D26" s="22">
        <f>SUM(D23:D25)</f>
        <v>0</v>
      </c>
    </row>
    <row r="27" spans="1:4" x14ac:dyDescent="0.25">
      <c r="A27" s="13" t="s">
        <v>77</v>
      </c>
      <c r="B27" s="18" t="s">
        <v>78</v>
      </c>
      <c r="C27" s="15" t="s">
        <v>79</v>
      </c>
      <c r="D27" s="16"/>
    </row>
    <row r="28" spans="1:4" x14ac:dyDescent="0.25">
      <c r="A28" s="13" t="s">
        <v>80</v>
      </c>
      <c r="B28" s="18" t="s">
        <v>81</v>
      </c>
      <c r="C28" s="15" t="s">
        <v>82</v>
      </c>
      <c r="D28" s="16"/>
    </row>
    <row r="29" spans="1:4" s="37" customFormat="1" ht="12.75" x14ac:dyDescent="0.2">
      <c r="A29" s="19" t="s">
        <v>83</v>
      </c>
      <c r="B29" s="24" t="s">
        <v>84</v>
      </c>
      <c r="C29" s="21" t="s">
        <v>85</v>
      </c>
      <c r="D29" s="22">
        <f>SUM(D27:D28)</f>
        <v>0</v>
      </c>
    </row>
    <row r="30" spans="1:4" x14ac:dyDescent="0.25">
      <c r="A30" s="13" t="s">
        <v>86</v>
      </c>
      <c r="B30" s="18" t="s">
        <v>87</v>
      </c>
      <c r="C30" s="15" t="s">
        <v>88</v>
      </c>
      <c r="D30" s="16"/>
    </row>
    <row r="31" spans="1:4" x14ac:dyDescent="0.25">
      <c r="A31" s="13" t="s">
        <v>89</v>
      </c>
      <c r="B31" s="18" t="s">
        <v>90</v>
      </c>
      <c r="C31" s="15" t="s">
        <v>91</v>
      </c>
      <c r="D31" s="16"/>
    </row>
    <row r="32" spans="1:4" x14ac:dyDescent="0.25">
      <c r="A32" s="13" t="s">
        <v>92</v>
      </c>
      <c r="B32" s="18" t="s">
        <v>93</v>
      </c>
      <c r="C32" s="15" t="s">
        <v>94</v>
      </c>
      <c r="D32" s="16"/>
    </row>
    <row r="33" spans="1:4" x14ac:dyDescent="0.25">
      <c r="A33" s="13" t="s">
        <v>95</v>
      </c>
      <c r="B33" s="18" t="s">
        <v>96</v>
      </c>
      <c r="C33" s="15" t="s">
        <v>97</v>
      </c>
      <c r="D33" s="16"/>
    </row>
    <row r="34" spans="1:4" x14ac:dyDescent="0.25">
      <c r="A34" s="13" t="s">
        <v>98</v>
      </c>
      <c r="B34" s="38" t="s">
        <v>99</v>
      </c>
      <c r="C34" s="15" t="s">
        <v>100</v>
      </c>
      <c r="D34" s="16"/>
    </row>
    <row r="35" spans="1:4" x14ac:dyDescent="0.25">
      <c r="A35" s="13" t="s">
        <v>101</v>
      </c>
      <c r="B35" s="23" t="s">
        <v>102</v>
      </c>
      <c r="C35" s="15" t="s">
        <v>103</v>
      </c>
      <c r="D35" s="16">
        <v>0</v>
      </c>
    </row>
    <row r="36" spans="1:4" x14ac:dyDescent="0.25">
      <c r="A36" s="13" t="s">
        <v>104</v>
      </c>
      <c r="B36" s="18" t="s">
        <v>105</v>
      </c>
      <c r="C36" s="15" t="s">
        <v>106</v>
      </c>
      <c r="D36" s="16">
        <v>9082</v>
      </c>
    </row>
    <row r="37" spans="1:4" s="37" customFormat="1" ht="12.75" x14ac:dyDescent="0.2">
      <c r="A37" s="19" t="s">
        <v>107</v>
      </c>
      <c r="B37" s="24" t="s">
        <v>108</v>
      </c>
      <c r="C37" s="21" t="s">
        <v>109</v>
      </c>
      <c r="D37" s="22">
        <f>SUM(D30:D36)</f>
        <v>9082</v>
      </c>
    </row>
    <row r="38" spans="1:4" x14ac:dyDescent="0.25">
      <c r="A38" s="13" t="s">
        <v>110</v>
      </c>
      <c r="B38" s="18" t="s">
        <v>111</v>
      </c>
      <c r="C38" s="15" t="s">
        <v>112</v>
      </c>
      <c r="D38" s="16">
        <v>0</v>
      </c>
    </row>
    <row r="39" spans="1:4" x14ac:dyDescent="0.25">
      <c r="A39" s="13" t="s">
        <v>113</v>
      </c>
      <c r="B39" s="18" t="s">
        <v>114</v>
      </c>
      <c r="C39" s="15" t="s">
        <v>115</v>
      </c>
      <c r="D39" s="16"/>
    </row>
    <row r="40" spans="1:4" s="37" customFormat="1" ht="12.75" x14ac:dyDescent="0.2">
      <c r="A40" s="19" t="s">
        <v>116</v>
      </c>
      <c r="B40" s="24" t="s">
        <v>117</v>
      </c>
      <c r="C40" s="21" t="s">
        <v>118</v>
      </c>
      <c r="D40" s="22">
        <f>SUM(D38:D39)</f>
        <v>0</v>
      </c>
    </row>
    <row r="41" spans="1:4" x14ac:dyDescent="0.25">
      <c r="A41" s="13" t="s">
        <v>119</v>
      </c>
      <c r="B41" s="39" t="s">
        <v>120</v>
      </c>
      <c r="C41" s="15" t="s">
        <v>121</v>
      </c>
      <c r="D41" s="16">
        <v>0</v>
      </c>
    </row>
    <row r="42" spans="1:4" x14ac:dyDescent="0.25">
      <c r="A42" s="13" t="s">
        <v>122</v>
      </c>
      <c r="B42" s="39" t="s">
        <v>123</v>
      </c>
      <c r="C42" s="15" t="s">
        <v>124</v>
      </c>
      <c r="D42" s="16"/>
    </row>
    <row r="43" spans="1:4" x14ac:dyDescent="0.25">
      <c r="A43" s="13" t="s">
        <v>125</v>
      </c>
      <c r="B43" s="18" t="s">
        <v>126</v>
      </c>
      <c r="C43" s="15" t="s">
        <v>127</v>
      </c>
      <c r="D43" s="16"/>
    </row>
    <row r="44" spans="1:4" x14ac:dyDescent="0.25">
      <c r="A44" s="13" t="s">
        <v>128</v>
      </c>
      <c r="B44" s="18" t="s">
        <v>129</v>
      </c>
      <c r="C44" s="15" t="s">
        <v>130</v>
      </c>
      <c r="D44" s="16">
        <v>0</v>
      </c>
    </row>
    <row r="45" spans="1:4" x14ac:dyDescent="0.25">
      <c r="A45" s="13" t="s">
        <v>131</v>
      </c>
      <c r="B45" s="18" t="s">
        <v>132</v>
      </c>
      <c r="C45" s="15" t="s">
        <v>133</v>
      </c>
      <c r="D45" s="16">
        <v>0</v>
      </c>
    </row>
    <row r="46" spans="1:4" s="37" customFormat="1" ht="12.75" x14ac:dyDescent="0.2">
      <c r="A46" s="19" t="s">
        <v>134</v>
      </c>
      <c r="B46" s="24" t="s">
        <v>135</v>
      </c>
      <c r="C46" s="21" t="s">
        <v>136</v>
      </c>
      <c r="D46" s="22">
        <f>SUM(D41:D45)</f>
        <v>0</v>
      </c>
    </row>
    <row r="47" spans="1:4" ht="15.75" thickBot="1" x14ac:dyDescent="0.3">
      <c r="A47" s="40" t="s">
        <v>137</v>
      </c>
      <c r="B47" s="41" t="s">
        <v>138</v>
      </c>
      <c r="C47" s="42" t="s">
        <v>139</v>
      </c>
      <c r="D47" s="43">
        <f>SUM(D46,D40,D37,D29,D26)</f>
        <v>9082</v>
      </c>
    </row>
    <row r="48" spans="1:4" x14ac:dyDescent="0.25">
      <c r="A48" s="9" t="s">
        <v>140</v>
      </c>
      <c r="B48" s="44" t="s">
        <v>141</v>
      </c>
      <c r="C48" s="45" t="s">
        <v>142</v>
      </c>
      <c r="D48" s="12"/>
    </row>
    <row r="49" spans="1:4" x14ac:dyDescent="0.25">
      <c r="A49" s="13" t="s">
        <v>143</v>
      </c>
      <c r="B49" s="39" t="s">
        <v>144</v>
      </c>
      <c r="C49" s="15" t="s">
        <v>145</v>
      </c>
      <c r="D49" s="16"/>
    </row>
    <row r="50" spans="1:4" x14ac:dyDescent="0.25">
      <c r="A50" s="13" t="s">
        <v>146</v>
      </c>
      <c r="B50" s="46" t="s">
        <v>147</v>
      </c>
      <c r="C50" s="15" t="s">
        <v>148</v>
      </c>
      <c r="D50" s="16"/>
    </row>
    <row r="51" spans="1:4" x14ac:dyDescent="0.25">
      <c r="A51" s="13" t="s">
        <v>149</v>
      </c>
      <c r="B51" s="46" t="s">
        <v>150</v>
      </c>
      <c r="C51" s="15" t="s">
        <v>151</v>
      </c>
      <c r="D51" s="16"/>
    </row>
    <row r="52" spans="1:4" x14ac:dyDescent="0.25">
      <c r="A52" s="13" t="s">
        <v>152</v>
      </c>
      <c r="B52" s="46" t="s">
        <v>153</v>
      </c>
      <c r="C52" s="15" t="s">
        <v>154</v>
      </c>
      <c r="D52" s="16"/>
    </row>
    <row r="53" spans="1:4" x14ac:dyDescent="0.25">
      <c r="A53" s="13" t="s">
        <v>155</v>
      </c>
      <c r="B53" s="39" t="s">
        <v>156</v>
      </c>
      <c r="C53" s="15" t="s">
        <v>157</v>
      </c>
      <c r="D53" s="16"/>
    </row>
    <row r="54" spans="1:4" x14ac:dyDescent="0.25">
      <c r="A54" s="13" t="s">
        <v>158</v>
      </c>
      <c r="B54" s="39" t="s">
        <v>159</v>
      </c>
      <c r="C54" s="15" t="s">
        <v>160</v>
      </c>
      <c r="D54" s="16"/>
    </row>
    <row r="55" spans="1:4" x14ac:dyDescent="0.25">
      <c r="A55" s="13" t="s">
        <v>161</v>
      </c>
      <c r="B55" s="39" t="s">
        <v>162</v>
      </c>
      <c r="C55" s="15" t="s">
        <v>163</v>
      </c>
      <c r="D55" s="16"/>
    </row>
    <row r="56" spans="1:4" x14ac:dyDescent="0.25">
      <c r="A56" s="47" t="s">
        <v>164</v>
      </c>
      <c r="B56" s="48" t="s">
        <v>165</v>
      </c>
      <c r="C56" s="49" t="s">
        <v>166</v>
      </c>
      <c r="D56" s="50">
        <f>SUM(D48:D55)</f>
        <v>0</v>
      </c>
    </row>
    <row r="57" spans="1:4" x14ac:dyDescent="0.25">
      <c r="A57" s="13" t="s">
        <v>167</v>
      </c>
      <c r="B57" s="51" t="s">
        <v>168</v>
      </c>
      <c r="C57" s="15" t="s">
        <v>169</v>
      </c>
      <c r="D57" s="16"/>
    </row>
    <row r="58" spans="1:4" x14ac:dyDescent="0.25">
      <c r="A58" s="13">
        <v>56</v>
      </c>
      <c r="B58" s="51" t="s">
        <v>170</v>
      </c>
      <c r="C58" s="15" t="s">
        <v>171</v>
      </c>
      <c r="D58" s="16"/>
    </row>
    <row r="59" spans="1:4" x14ac:dyDescent="0.25">
      <c r="A59" s="13">
        <v>57</v>
      </c>
      <c r="B59" s="51" t="s">
        <v>172</v>
      </c>
      <c r="C59" s="15" t="s">
        <v>173</v>
      </c>
      <c r="D59" s="16"/>
    </row>
    <row r="60" spans="1:4" x14ac:dyDescent="0.25">
      <c r="A60" s="13">
        <v>58</v>
      </c>
      <c r="B60" s="51" t="s">
        <v>174</v>
      </c>
      <c r="C60" s="15" t="s">
        <v>175</v>
      </c>
      <c r="D60" s="16"/>
    </row>
    <row r="61" spans="1:4" x14ac:dyDescent="0.25">
      <c r="A61" s="13">
        <v>59</v>
      </c>
      <c r="B61" s="51" t="s">
        <v>176</v>
      </c>
      <c r="C61" s="15" t="s">
        <v>177</v>
      </c>
      <c r="D61" s="50">
        <f>SUM(D57:D60)</f>
        <v>0</v>
      </c>
    </row>
    <row r="62" spans="1:4" ht="25.5" x14ac:dyDescent="0.25">
      <c r="A62" s="13">
        <v>60</v>
      </c>
      <c r="B62" s="51" t="s">
        <v>178</v>
      </c>
      <c r="C62" s="15" t="s">
        <v>179</v>
      </c>
      <c r="D62" s="16"/>
    </row>
    <row r="63" spans="1:4" ht="25.5" x14ac:dyDescent="0.25">
      <c r="A63" s="13">
        <v>61</v>
      </c>
      <c r="B63" s="51" t="s">
        <v>180</v>
      </c>
      <c r="C63" s="15" t="s">
        <v>181</v>
      </c>
      <c r="D63" s="16"/>
    </row>
    <row r="64" spans="1:4" ht="25.5" x14ac:dyDescent="0.25">
      <c r="A64" s="13">
        <v>62</v>
      </c>
      <c r="B64" s="51" t="s">
        <v>182</v>
      </c>
      <c r="C64" s="15" t="s">
        <v>183</v>
      </c>
      <c r="D64" s="16"/>
    </row>
    <row r="65" spans="1:4" x14ac:dyDescent="0.25">
      <c r="A65" s="13">
        <v>63</v>
      </c>
      <c r="B65" s="51" t="s">
        <v>184</v>
      </c>
      <c r="C65" s="15" t="s">
        <v>185</v>
      </c>
      <c r="D65" s="16"/>
    </row>
    <row r="66" spans="1:4" ht="25.5" x14ac:dyDescent="0.25">
      <c r="A66" s="13">
        <v>64</v>
      </c>
      <c r="B66" s="51" t="s">
        <v>186</v>
      </c>
      <c r="C66" s="15" t="s">
        <v>187</v>
      </c>
      <c r="D66" s="16"/>
    </row>
    <row r="67" spans="1:4" ht="25.5" x14ac:dyDescent="0.25">
      <c r="A67" s="13">
        <v>65</v>
      </c>
      <c r="B67" s="51" t="s">
        <v>188</v>
      </c>
      <c r="C67" s="15" t="s">
        <v>189</v>
      </c>
      <c r="D67" s="16"/>
    </row>
    <row r="68" spans="1:4" x14ac:dyDescent="0.25">
      <c r="A68" s="13">
        <v>66</v>
      </c>
      <c r="B68" s="51" t="s">
        <v>190</v>
      </c>
      <c r="C68" s="15" t="s">
        <v>191</v>
      </c>
      <c r="D68" s="16"/>
    </row>
    <row r="69" spans="1:4" x14ac:dyDescent="0.25">
      <c r="A69" s="13">
        <v>67</v>
      </c>
      <c r="B69" s="52" t="s">
        <v>192</v>
      </c>
      <c r="C69" s="15" t="s">
        <v>193</v>
      </c>
      <c r="D69" s="16"/>
    </row>
    <row r="70" spans="1:4" x14ac:dyDescent="0.25">
      <c r="A70" s="13">
        <v>68</v>
      </c>
      <c r="B70" s="51" t="s">
        <v>194</v>
      </c>
      <c r="C70" s="15" t="s">
        <v>195</v>
      </c>
      <c r="D70" s="16"/>
    </row>
    <row r="71" spans="1:4" x14ac:dyDescent="0.25">
      <c r="A71" s="13">
        <v>69</v>
      </c>
      <c r="B71" s="51" t="s">
        <v>196</v>
      </c>
      <c r="C71" s="15" t="s">
        <v>197</v>
      </c>
      <c r="D71" s="16"/>
    </row>
    <row r="72" spans="1:4" x14ac:dyDescent="0.25">
      <c r="A72" s="13">
        <v>70</v>
      </c>
      <c r="B72" s="52" t="s">
        <v>198</v>
      </c>
      <c r="C72" s="15" t="s">
        <v>199</v>
      </c>
      <c r="D72" s="16">
        <v>0</v>
      </c>
    </row>
    <row r="73" spans="1:4" x14ac:dyDescent="0.25">
      <c r="A73" s="47">
        <v>71</v>
      </c>
      <c r="B73" s="48" t="s">
        <v>200</v>
      </c>
      <c r="C73" s="49" t="s">
        <v>201</v>
      </c>
      <c r="D73" s="53">
        <f>SUM(D62:D72)</f>
        <v>0</v>
      </c>
    </row>
    <row r="74" spans="1:4" x14ac:dyDescent="0.25">
      <c r="A74" s="13">
        <v>72</v>
      </c>
      <c r="B74" s="54" t="s">
        <v>202</v>
      </c>
      <c r="C74" s="15" t="s">
        <v>203</v>
      </c>
      <c r="D74" s="16"/>
    </row>
    <row r="75" spans="1:4" x14ac:dyDescent="0.25">
      <c r="A75" s="13">
        <v>73</v>
      </c>
      <c r="B75" s="54" t="s">
        <v>204</v>
      </c>
      <c r="C75" s="15" t="s">
        <v>205</v>
      </c>
      <c r="D75" s="16"/>
    </row>
    <row r="76" spans="1:4" x14ac:dyDescent="0.25">
      <c r="A76" s="13">
        <v>74</v>
      </c>
      <c r="B76" s="54" t="s">
        <v>206</v>
      </c>
      <c r="C76" s="15" t="s">
        <v>207</v>
      </c>
      <c r="D76" s="16"/>
    </row>
    <row r="77" spans="1:4" x14ac:dyDescent="0.25">
      <c r="A77" s="13">
        <v>75</v>
      </c>
      <c r="B77" s="54" t="s">
        <v>208</v>
      </c>
      <c r="C77" s="15" t="s">
        <v>209</v>
      </c>
      <c r="D77" s="16">
        <v>0</v>
      </c>
    </row>
    <row r="78" spans="1:4" x14ac:dyDescent="0.25">
      <c r="A78" s="13">
        <v>76</v>
      </c>
      <c r="B78" s="23" t="s">
        <v>210</v>
      </c>
      <c r="C78" s="15" t="s">
        <v>211</v>
      </c>
      <c r="D78" s="16"/>
    </row>
    <row r="79" spans="1:4" x14ac:dyDescent="0.25">
      <c r="A79" s="13">
        <v>77</v>
      </c>
      <c r="B79" s="23" t="s">
        <v>212</v>
      </c>
      <c r="C79" s="15" t="s">
        <v>213</v>
      </c>
      <c r="D79" s="16"/>
    </row>
    <row r="80" spans="1:4" x14ac:dyDescent="0.25">
      <c r="A80" s="13">
        <v>78</v>
      </c>
      <c r="B80" s="55" t="s">
        <v>214</v>
      </c>
      <c r="C80" s="15" t="s">
        <v>215</v>
      </c>
      <c r="D80" s="16">
        <v>0</v>
      </c>
    </row>
    <row r="81" spans="1:7" x14ac:dyDescent="0.25">
      <c r="A81" s="47">
        <v>79</v>
      </c>
      <c r="B81" s="56" t="s">
        <v>216</v>
      </c>
      <c r="C81" s="49" t="s">
        <v>217</v>
      </c>
      <c r="D81" s="50">
        <f>SUM(D74:D80)</f>
        <v>0</v>
      </c>
    </row>
    <row r="82" spans="1:7" x14ac:dyDescent="0.25">
      <c r="A82" s="13">
        <v>80</v>
      </c>
      <c r="B82" s="39" t="s">
        <v>218</v>
      </c>
      <c r="C82" s="15" t="s">
        <v>219</v>
      </c>
      <c r="D82" s="16"/>
    </row>
    <row r="83" spans="1:7" x14ac:dyDescent="0.25">
      <c r="A83" s="13">
        <v>81</v>
      </c>
      <c r="B83" s="39" t="s">
        <v>220</v>
      </c>
      <c r="C83" s="15" t="s">
        <v>221</v>
      </c>
      <c r="D83" s="16"/>
    </row>
    <row r="84" spans="1:7" x14ac:dyDescent="0.25">
      <c r="A84" s="13">
        <v>82</v>
      </c>
      <c r="B84" s="39" t="s">
        <v>222</v>
      </c>
      <c r="C84" s="15" t="s">
        <v>223</v>
      </c>
      <c r="D84" s="16"/>
    </row>
    <row r="85" spans="1:7" x14ac:dyDescent="0.25">
      <c r="A85" s="13">
        <v>83</v>
      </c>
      <c r="B85" s="39" t="s">
        <v>224</v>
      </c>
      <c r="C85" s="15" t="s">
        <v>225</v>
      </c>
      <c r="D85" s="16"/>
    </row>
    <row r="86" spans="1:7" x14ac:dyDescent="0.25">
      <c r="A86" s="47">
        <v>84</v>
      </c>
      <c r="B86" s="48" t="s">
        <v>226</v>
      </c>
      <c r="C86" s="49" t="s">
        <v>227</v>
      </c>
      <c r="D86" s="50">
        <f>SUM(D82:D85)</f>
        <v>0</v>
      </c>
    </row>
    <row r="87" spans="1:7" ht="25.5" x14ac:dyDescent="0.25">
      <c r="A87" s="13">
        <v>85</v>
      </c>
      <c r="B87" s="39" t="s">
        <v>228</v>
      </c>
      <c r="C87" s="15" t="s">
        <v>229</v>
      </c>
      <c r="D87" s="16"/>
      <c r="G87">
        <v>1</v>
      </c>
    </row>
    <row r="88" spans="1:7" ht="25.5" x14ac:dyDescent="0.25">
      <c r="A88" s="13">
        <v>86</v>
      </c>
      <c r="B88" s="39" t="s">
        <v>230</v>
      </c>
      <c r="C88" s="15" t="s">
        <v>231</v>
      </c>
      <c r="D88" s="16"/>
    </row>
    <row r="89" spans="1:7" ht="25.5" x14ac:dyDescent="0.25">
      <c r="A89" s="13">
        <v>87</v>
      </c>
      <c r="B89" s="39" t="s">
        <v>232</v>
      </c>
      <c r="C89" s="15" t="s">
        <v>233</v>
      </c>
      <c r="D89" s="16"/>
    </row>
    <row r="90" spans="1:7" x14ac:dyDescent="0.25">
      <c r="A90" s="13">
        <v>88</v>
      </c>
      <c r="B90" s="39" t="s">
        <v>234</v>
      </c>
      <c r="C90" s="15" t="s">
        <v>235</v>
      </c>
      <c r="D90" s="16"/>
    </row>
    <row r="91" spans="1:7" ht="25.5" x14ac:dyDescent="0.25">
      <c r="A91" s="13">
        <v>89</v>
      </c>
      <c r="B91" s="39" t="s">
        <v>236</v>
      </c>
      <c r="C91" s="15" t="s">
        <v>237</v>
      </c>
      <c r="D91" s="16"/>
    </row>
    <row r="92" spans="1:7" ht="25.5" x14ac:dyDescent="0.25">
      <c r="A92" s="13">
        <v>90</v>
      </c>
      <c r="B92" s="39" t="s">
        <v>238</v>
      </c>
      <c r="C92" s="15" t="s">
        <v>239</v>
      </c>
      <c r="D92" s="16"/>
    </row>
    <row r="93" spans="1:7" x14ac:dyDescent="0.25">
      <c r="A93" s="13">
        <v>91</v>
      </c>
      <c r="B93" s="39" t="s">
        <v>240</v>
      </c>
      <c r="C93" s="15" t="s">
        <v>241</v>
      </c>
      <c r="D93" s="16"/>
    </row>
    <row r="94" spans="1:7" x14ac:dyDescent="0.25">
      <c r="A94" s="13">
        <v>92</v>
      </c>
      <c r="B94" s="39" t="s">
        <v>242</v>
      </c>
      <c r="C94" s="15" t="s">
        <v>243</v>
      </c>
      <c r="D94" s="16"/>
    </row>
    <row r="95" spans="1:7" x14ac:dyDescent="0.25">
      <c r="A95" s="13">
        <v>93</v>
      </c>
      <c r="B95" s="39" t="s">
        <v>244</v>
      </c>
      <c r="C95" s="15" t="s">
        <v>245</v>
      </c>
      <c r="D95" s="16"/>
    </row>
    <row r="96" spans="1:7" ht="15.75" thickBot="1" x14ac:dyDescent="0.3">
      <c r="A96" s="25">
        <v>94</v>
      </c>
      <c r="B96" s="57" t="s">
        <v>246</v>
      </c>
      <c r="C96" s="27" t="s">
        <v>247</v>
      </c>
      <c r="D96" s="28">
        <f>SUM(D87:D95)</f>
        <v>0</v>
      </c>
    </row>
    <row r="97" spans="1:4" ht="15.75" thickBot="1" x14ac:dyDescent="0.3">
      <c r="A97" s="29">
        <v>95</v>
      </c>
      <c r="B97" s="58" t="s">
        <v>248</v>
      </c>
      <c r="C97" s="31" t="s">
        <v>249</v>
      </c>
      <c r="D97" s="32">
        <f>SUM(D96,D86,D81,D73,D56,D47,D22,D21)</f>
        <v>1054594</v>
      </c>
    </row>
    <row r="98" spans="1:4" x14ac:dyDescent="0.25">
      <c r="D98" s="59"/>
    </row>
    <row r="99" spans="1:4" x14ac:dyDescent="0.25">
      <c r="D99" s="60"/>
    </row>
    <row r="101" spans="1:4" x14ac:dyDescent="0.25">
      <c r="D101" s="59"/>
    </row>
    <row r="102" spans="1:4" x14ac:dyDescent="0.25">
      <c r="D102" s="5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workbookViewId="0">
      <selection activeCell="B1" sqref="B1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4" width="17.2851562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4" ht="54" customHeight="1" thickBot="1" x14ac:dyDescent="0.3">
      <c r="A1" s="61"/>
      <c r="B1" s="62" t="s">
        <v>551</v>
      </c>
      <c r="C1" s="2"/>
      <c r="D1" s="63" t="s">
        <v>250</v>
      </c>
    </row>
    <row r="2" spans="1:4" ht="39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64" t="s">
        <v>5</v>
      </c>
      <c r="B3" s="65" t="s">
        <v>251</v>
      </c>
      <c r="C3" s="66" t="s">
        <v>252</v>
      </c>
      <c r="D3" s="67"/>
    </row>
    <row r="4" spans="1:4" x14ac:dyDescent="0.25">
      <c r="A4" s="68" t="s">
        <v>8</v>
      </c>
      <c r="B4" s="18" t="s">
        <v>253</v>
      </c>
      <c r="C4" s="23" t="s">
        <v>254</v>
      </c>
      <c r="D4" s="69"/>
    </row>
    <row r="5" spans="1:4" ht="25.5" x14ac:dyDescent="0.25">
      <c r="A5" s="68" t="s">
        <v>11</v>
      </c>
      <c r="B5" s="18" t="s">
        <v>255</v>
      </c>
      <c r="C5" s="23" t="s">
        <v>256</v>
      </c>
      <c r="D5" s="69"/>
    </row>
    <row r="6" spans="1:4" x14ac:dyDescent="0.25">
      <c r="A6" s="68" t="s">
        <v>14</v>
      </c>
      <c r="B6" s="18" t="s">
        <v>257</v>
      </c>
      <c r="C6" s="23" t="s">
        <v>258</v>
      </c>
      <c r="D6" s="69"/>
    </row>
    <row r="7" spans="1:4" x14ac:dyDescent="0.25">
      <c r="A7" s="68" t="s">
        <v>17</v>
      </c>
      <c r="B7" s="18" t="s">
        <v>259</v>
      </c>
      <c r="C7" s="23" t="s">
        <v>260</v>
      </c>
      <c r="D7" s="70"/>
    </row>
    <row r="8" spans="1:4" x14ac:dyDescent="0.25">
      <c r="A8" s="68" t="s">
        <v>20</v>
      </c>
      <c r="B8" s="18" t="s">
        <v>261</v>
      </c>
      <c r="C8" s="23" t="s">
        <v>262</v>
      </c>
      <c r="D8" s="71"/>
    </row>
    <row r="9" spans="1:4" x14ac:dyDescent="0.25">
      <c r="A9" s="68" t="s">
        <v>23</v>
      </c>
      <c r="B9" s="18" t="s">
        <v>263</v>
      </c>
      <c r="C9" s="23" t="s">
        <v>264</v>
      </c>
      <c r="D9" s="72">
        <f>SUM(D3:D8)</f>
        <v>0</v>
      </c>
    </row>
    <row r="10" spans="1:4" x14ac:dyDescent="0.25">
      <c r="A10" s="68" t="s">
        <v>26</v>
      </c>
      <c r="B10" s="18" t="s">
        <v>265</v>
      </c>
      <c r="C10" s="23" t="s">
        <v>266</v>
      </c>
      <c r="D10" s="69"/>
    </row>
    <row r="11" spans="1:4" ht="25.5" x14ac:dyDescent="0.25">
      <c r="A11" s="68" t="s">
        <v>29</v>
      </c>
      <c r="B11" s="18" t="s">
        <v>267</v>
      </c>
      <c r="C11" s="23" t="s">
        <v>268</v>
      </c>
      <c r="D11" s="69"/>
    </row>
    <row r="12" spans="1:4" ht="25.5" x14ac:dyDescent="0.25">
      <c r="A12" s="68" t="s">
        <v>32</v>
      </c>
      <c r="B12" s="18" t="s">
        <v>269</v>
      </c>
      <c r="C12" s="23" t="s">
        <v>270</v>
      </c>
      <c r="D12" s="69"/>
    </row>
    <row r="13" spans="1:4" ht="25.5" x14ac:dyDescent="0.25">
      <c r="A13" s="68" t="s">
        <v>35</v>
      </c>
      <c r="B13" s="18" t="s">
        <v>271</v>
      </c>
      <c r="C13" s="23" t="s">
        <v>272</v>
      </c>
      <c r="D13" s="69"/>
    </row>
    <row r="14" spans="1:4" ht="25.5" x14ac:dyDescent="0.25">
      <c r="A14" s="68" t="s">
        <v>38</v>
      </c>
      <c r="B14" s="18" t="s">
        <v>273</v>
      </c>
      <c r="C14" s="23" t="s">
        <v>274</v>
      </c>
      <c r="D14" s="69">
        <f>520000*2</f>
        <v>1040000</v>
      </c>
    </row>
    <row r="15" spans="1:4" x14ac:dyDescent="0.25">
      <c r="A15" s="73" t="s">
        <v>41</v>
      </c>
      <c r="B15" s="74" t="s">
        <v>275</v>
      </c>
      <c r="C15" s="56" t="s">
        <v>276</v>
      </c>
      <c r="D15" s="75">
        <f>SUM(D9:D14)</f>
        <v>1040000</v>
      </c>
    </row>
    <row r="16" spans="1:4" x14ac:dyDescent="0.25">
      <c r="A16" s="68" t="s">
        <v>44</v>
      </c>
      <c r="B16" s="18" t="s">
        <v>277</v>
      </c>
      <c r="C16" s="23" t="s">
        <v>278</v>
      </c>
      <c r="D16" s="69"/>
    </row>
    <row r="17" spans="1:4" ht="25.5" x14ac:dyDescent="0.25">
      <c r="A17" s="68" t="s">
        <v>47</v>
      </c>
      <c r="B17" s="18" t="s">
        <v>279</v>
      </c>
      <c r="C17" s="23" t="s">
        <v>280</v>
      </c>
      <c r="D17" s="69"/>
    </row>
    <row r="18" spans="1:4" ht="25.5" x14ac:dyDescent="0.25">
      <c r="A18" s="68" t="s">
        <v>50</v>
      </c>
      <c r="B18" s="18" t="s">
        <v>281</v>
      </c>
      <c r="C18" s="23" t="s">
        <v>282</v>
      </c>
      <c r="D18" s="69"/>
    </row>
    <row r="19" spans="1:4" ht="25.5" x14ac:dyDescent="0.25">
      <c r="A19" s="68" t="s">
        <v>53</v>
      </c>
      <c r="B19" s="18" t="s">
        <v>283</v>
      </c>
      <c r="C19" s="23" t="s">
        <v>284</v>
      </c>
      <c r="D19" s="69"/>
    </row>
    <row r="20" spans="1:4" x14ac:dyDescent="0.25">
      <c r="A20" s="68" t="s">
        <v>56</v>
      </c>
      <c r="B20" s="18" t="s">
        <v>285</v>
      </c>
      <c r="C20" s="23" t="s">
        <v>286</v>
      </c>
      <c r="D20" s="69"/>
    </row>
    <row r="21" spans="1:4" ht="25.5" x14ac:dyDescent="0.25">
      <c r="A21" s="73" t="s">
        <v>59</v>
      </c>
      <c r="B21" s="74" t="s">
        <v>287</v>
      </c>
      <c r="C21" s="56" t="s">
        <v>288</v>
      </c>
      <c r="D21" s="72">
        <f>SUM(D16:D20)</f>
        <v>0</v>
      </c>
    </row>
    <row r="22" spans="1:4" x14ac:dyDescent="0.25">
      <c r="A22" s="68" t="s">
        <v>62</v>
      </c>
      <c r="B22" s="18" t="s">
        <v>289</v>
      </c>
      <c r="C22" s="23" t="s">
        <v>290</v>
      </c>
      <c r="D22" s="69"/>
    </row>
    <row r="23" spans="1:4" x14ac:dyDescent="0.25">
      <c r="A23" s="68" t="s">
        <v>65</v>
      </c>
      <c r="B23" s="18" t="s">
        <v>291</v>
      </c>
      <c r="C23" s="23" t="s">
        <v>292</v>
      </c>
      <c r="D23" s="69"/>
    </row>
    <row r="24" spans="1:4" x14ac:dyDescent="0.25">
      <c r="A24" s="68" t="s">
        <v>68</v>
      </c>
      <c r="B24" s="18" t="s">
        <v>293</v>
      </c>
      <c r="C24" s="23" t="s">
        <v>294</v>
      </c>
      <c r="D24" s="72">
        <f>SUM(D22:D23)</f>
        <v>0</v>
      </c>
    </row>
    <row r="25" spans="1:4" x14ac:dyDescent="0.25">
      <c r="A25" s="68" t="s">
        <v>71</v>
      </c>
      <c r="B25" s="18" t="s">
        <v>295</v>
      </c>
      <c r="C25" s="23" t="s">
        <v>296</v>
      </c>
      <c r="D25" s="69"/>
    </row>
    <row r="26" spans="1:4" x14ac:dyDescent="0.25">
      <c r="A26" s="68" t="s">
        <v>74</v>
      </c>
      <c r="B26" s="18" t="s">
        <v>297</v>
      </c>
      <c r="C26" s="23" t="s">
        <v>298</v>
      </c>
      <c r="D26" s="69"/>
    </row>
    <row r="27" spans="1:4" x14ac:dyDescent="0.25">
      <c r="A27" s="68" t="s">
        <v>77</v>
      </c>
      <c r="B27" s="18" t="s">
        <v>299</v>
      </c>
      <c r="C27" s="23" t="s">
        <v>300</v>
      </c>
      <c r="D27" s="69"/>
    </row>
    <row r="28" spans="1:4" x14ac:dyDescent="0.25">
      <c r="A28" s="68" t="s">
        <v>80</v>
      </c>
      <c r="B28" s="18" t="s">
        <v>301</v>
      </c>
      <c r="C28" s="23" t="s">
        <v>302</v>
      </c>
      <c r="D28" s="69"/>
    </row>
    <row r="29" spans="1:4" x14ac:dyDescent="0.25">
      <c r="A29" s="68" t="s">
        <v>83</v>
      </c>
      <c r="B29" s="18" t="s">
        <v>303</v>
      </c>
      <c r="C29" s="23" t="s">
        <v>304</v>
      </c>
      <c r="D29" s="69"/>
    </row>
    <row r="30" spans="1:4" x14ac:dyDescent="0.25">
      <c r="A30" s="68" t="s">
        <v>86</v>
      </c>
      <c r="B30" s="18" t="s">
        <v>305</v>
      </c>
      <c r="C30" s="23" t="s">
        <v>306</v>
      </c>
      <c r="D30" s="69"/>
    </row>
    <row r="31" spans="1:4" x14ac:dyDescent="0.25">
      <c r="A31" s="68" t="s">
        <v>89</v>
      </c>
      <c r="B31" s="18" t="s">
        <v>307</v>
      </c>
      <c r="C31" s="23" t="s">
        <v>308</v>
      </c>
      <c r="D31" s="69"/>
    </row>
    <row r="32" spans="1:4" x14ac:dyDescent="0.25">
      <c r="A32" s="68" t="s">
        <v>92</v>
      </c>
      <c r="B32" s="18" t="s">
        <v>309</v>
      </c>
      <c r="C32" s="23" t="s">
        <v>310</v>
      </c>
      <c r="D32" s="69"/>
    </row>
    <row r="33" spans="1:4" x14ac:dyDescent="0.25">
      <c r="A33" s="68" t="s">
        <v>95</v>
      </c>
      <c r="B33" s="18" t="s">
        <v>311</v>
      </c>
      <c r="C33" s="23" t="s">
        <v>312</v>
      </c>
      <c r="D33" s="72">
        <f>SUM(D28:D32)</f>
        <v>0</v>
      </c>
    </row>
    <row r="34" spans="1:4" x14ac:dyDescent="0.25">
      <c r="A34" s="68" t="s">
        <v>98</v>
      </c>
      <c r="B34" s="18" t="s">
        <v>313</v>
      </c>
      <c r="C34" s="23" t="s">
        <v>314</v>
      </c>
      <c r="D34" s="69"/>
    </row>
    <row r="35" spans="1:4" x14ac:dyDescent="0.25">
      <c r="A35" s="73" t="s">
        <v>101</v>
      </c>
      <c r="B35" s="74" t="s">
        <v>315</v>
      </c>
      <c r="C35" s="56" t="s">
        <v>316</v>
      </c>
      <c r="D35" s="72">
        <f>SUM(D24:D27,D33,D34)</f>
        <v>0</v>
      </c>
    </row>
    <row r="36" spans="1:4" x14ac:dyDescent="0.25">
      <c r="A36" s="68" t="s">
        <v>104</v>
      </c>
      <c r="B36" s="39" t="s">
        <v>317</v>
      </c>
      <c r="C36" s="23" t="s">
        <v>318</v>
      </c>
      <c r="D36" s="69"/>
    </row>
    <row r="37" spans="1:4" x14ac:dyDescent="0.25">
      <c r="A37" s="68" t="s">
        <v>107</v>
      </c>
      <c r="B37" s="39" t="s">
        <v>319</v>
      </c>
      <c r="C37" s="23" t="s">
        <v>320</v>
      </c>
      <c r="D37" s="69"/>
    </row>
    <row r="38" spans="1:4" x14ac:dyDescent="0.25">
      <c r="A38" s="68" t="s">
        <v>110</v>
      </c>
      <c r="B38" s="39" t="s">
        <v>321</v>
      </c>
      <c r="C38" s="23" t="s">
        <v>322</v>
      </c>
      <c r="D38" s="69"/>
    </row>
    <row r="39" spans="1:4" x14ac:dyDescent="0.25">
      <c r="A39" s="68" t="s">
        <v>113</v>
      </c>
      <c r="B39" s="39" t="s">
        <v>323</v>
      </c>
      <c r="C39" s="23" t="s">
        <v>324</v>
      </c>
      <c r="D39" s="69"/>
    </row>
    <row r="40" spans="1:4" x14ac:dyDescent="0.25">
      <c r="A40" s="68" t="s">
        <v>116</v>
      </c>
      <c r="B40" s="39" t="s">
        <v>325</v>
      </c>
      <c r="C40" s="23" t="s">
        <v>326</v>
      </c>
      <c r="D40" s="69"/>
    </row>
    <row r="41" spans="1:4" x14ac:dyDescent="0.25">
      <c r="A41" s="68" t="s">
        <v>119</v>
      </c>
      <c r="B41" s="39" t="s">
        <v>327</v>
      </c>
      <c r="C41" s="23" t="s">
        <v>328</v>
      </c>
      <c r="D41" s="69"/>
    </row>
    <row r="42" spans="1:4" x14ac:dyDescent="0.25">
      <c r="A42" s="68" t="s">
        <v>122</v>
      </c>
      <c r="B42" s="39" t="s">
        <v>329</v>
      </c>
      <c r="C42" s="23" t="s">
        <v>330</v>
      </c>
      <c r="D42" s="69"/>
    </row>
    <row r="43" spans="1:4" x14ac:dyDescent="0.25">
      <c r="A43" s="68" t="s">
        <v>125</v>
      </c>
      <c r="B43" s="39" t="s">
        <v>331</v>
      </c>
      <c r="C43" s="23" t="s">
        <v>332</v>
      </c>
      <c r="D43" s="69"/>
    </row>
    <row r="44" spans="1:4" x14ac:dyDescent="0.25">
      <c r="A44" s="68">
        <v>42</v>
      </c>
      <c r="B44" s="39" t="s">
        <v>333</v>
      </c>
      <c r="C44" s="23" t="s">
        <v>334</v>
      </c>
      <c r="D44" s="69">
        <v>0</v>
      </c>
    </row>
    <row r="45" spans="1:4" x14ac:dyDescent="0.25">
      <c r="A45" s="68">
        <v>43</v>
      </c>
      <c r="B45" s="39" t="s">
        <v>335</v>
      </c>
      <c r="C45" s="23" t="s">
        <v>336</v>
      </c>
      <c r="D45" s="72">
        <f>SUM(D43:D44)</f>
        <v>0</v>
      </c>
    </row>
    <row r="46" spans="1:4" x14ac:dyDescent="0.25">
      <c r="A46" s="68">
        <v>44</v>
      </c>
      <c r="B46" s="39" t="s">
        <v>337</v>
      </c>
      <c r="C46" s="23" t="s">
        <v>338</v>
      </c>
      <c r="D46" s="69"/>
    </row>
    <row r="47" spans="1:4" x14ac:dyDescent="0.25">
      <c r="A47" s="68">
        <v>45</v>
      </c>
      <c r="B47" s="39" t="s">
        <v>339</v>
      </c>
      <c r="C47" s="23" t="s">
        <v>340</v>
      </c>
      <c r="D47" s="69"/>
    </row>
    <row r="48" spans="1:4" x14ac:dyDescent="0.25">
      <c r="A48" s="68" t="s">
        <v>140</v>
      </c>
      <c r="B48" s="39" t="s">
        <v>341</v>
      </c>
      <c r="C48" s="23" t="s">
        <v>342</v>
      </c>
      <c r="D48" s="72">
        <f>SUM(D46:D47)</f>
        <v>0</v>
      </c>
    </row>
    <row r="49" spans="1:4" x14ac:dyDescent="0.25">
      <c r="A49" s="68" t="s">
        <v>143</v>
      </c>
      <c r="B49" s="39" t="s">
        <v>343</v>
      </c>
      <c r="C49" s="23" t="s">
        <v>344</v>
      </c>
      <c r="D49" s="69"/>
    </row>
    <row r="50" spans="1:4" x14ac:dyDescent="0.25">
      <c r="A50" s="68" t="s">
        <v>146</v>
      </c>
      <c r="B50" s="39" t="s">
        <v>345</v>
      </c>
      <c r="C50" s="23" t="s">
        <v>346</v>
      </c>
      <c r="D50" s="69"/>
    </row>
    <row r="51" spans="1:4" x14ac:dyDescent="0.25">
      <c r="A51" s="73" t="s">
        <v>149</v>
      </c>
      <c r="B51" s="74" t="s">
        <v>347</v>
      </c>
      <c r="C51" s="56" t="s">
        <v>348</v>
      </c>
      <c r="D51" s="72">
        <f>SUM(D36:D42,D45,D48,D49,D50)</f>
        <v>0</v>
      </c>
    </row>
    <row r="52" spans="1:4" x14ac:dyDescent="0.25">
      <c r="A52" s="68" t="s">
        <v>152</v>
      </c>
      <c r="B52" s="39" t="s">
        <v>349</v>
      </c>
      <c r="C52" s="23" t="s">
        <v>350</v>
      </c>
      <c r="D52" s="69"/>
    </row>
    <row r="53" spans="1:4" x14ac:dyDescent="0.25">
      <c r="A53" s="68" t="s">
        <v>155</v>
      </c>
      <c r="B53" s="39" t="s">
        <v>351</v>
      </c>
      <c r="C53" s="23" t="s">
        <v>352</v>
      </c>
      <c r="D53" s="69"/>
    </row>
    <row r="54" spans="1:4" x14ac:dyDescent="0.25">
      <c r="A54" s="68" t="s">
        <v>158</v>
      </c>
      <c r="B54" s="39" t="s">
        <v>353</v>
      </c>
      <c r="C54" s="23" t="s">
        <v>354</v>
      </c>
      <c r="D54" s="69"/>
    </row>
    <row r="55" spans="1:4" x14ac:dyDescent="0.25">
      <c r="A55" s="68" t="s">
        <v>161</v>
      </c>
      <c r="B55" s="39" t="s">
        <v>355</v>
      </c>
      <c r="C55" s="23" t="s">
        <v>356</v>
      </c>
      <c r="D55" s="69"/>
    </row>
    <row r="56" spans="1:4" x14ac:dyDescent="0.25">
      <c r="A56" s="68" t="s">
        <v>164</v>
      </c>
      <c r="B56" s="39" t="s">
        <v>357</v>
      </c>
      <c r="C56" s="23" t="s">
        <v>358</v>
      </c>
      <c r="D56" s="69"/>
    </row>
    <row r="57" spans="1:4" x14ac:dyDescent="0.25">
      <c r="A57" s="73" t="s">
        <v>167</v>
      </c>
      <c r="B57" s="74" t="s">
        <v>359</v>
      </c>
      <c r="C57" s="56" t="s">
        <v>360</v>
      </c>
      <c r="D57" s="72">
        <f>SUM(D52:D56)</f>
        <v>0</v>
      </c>
    </row>
    <row r="58" spans="1:4" ht="25.5" x14ac:dyDescent="0.25">
      <c r="A58" s="68" t="s">
        <v>361</v>
      </c>
      <c r="B58" s="39" t="s">
        <v>362</v>
      </c>
      <c r="C58" s="23" t="s">
        <v>363</v>
      </c>
      <c r="D58" s="69"/>
    </row>
    <row r="59" spans="1:4" ht="25.5" x14ac:dyDescent="0.25">
      <c r="A59" s="68" t="s">
        <v>364</v>
      </c>
      <c r="B59" s="39" t="s">
        <v>365</v>
      </c>
      <c r="C59" s="23" t="s">
        <v>366</v>
      </c>
      <c r="D59" s="69"/>
    </row>
    <row r="60" spans="1:4" ht="25.5" x14ac:dyDescent="0.25">
      <c r="A60" s="68" t="s">
        <v>367</v>
      </c>
      <c r="B60" s="39" t="s">
        <v>368</v>
      </c>
      <c r="C60" s="23" t="s">
        <v>369</v>
      </c>
      <c r="D60" s="69"/>
    </row>
    <row r="61" spans="1:4" ht="25.5" x14ac:dyDescent="0.25">
      <c r="A61" s="68" t="s">
        <v>370</v>
      </c>
      <c r="B61" s="18" t="s">
        <v>371</v>
      </c>
      <c r="C61" s="23" t="s">
        <v>372</v>
      </c>
      <c r="D61" s="69"/>
    </row>
    <row r="62" spans="1:4" x14ac:dyDescent="0.25">
      <c r="A62" s="68" t="s">
        <v>373</v>
      </c>
      <c r="B62" s="39" t="s">
        <v>374</v>
      </c>
      <c r="C62" s="23" t="s">
        <v>375</v>
      </c>
      <c r="D62" s="69"/>
    </row>
    <row r="63" spans="1:4" x14ac:dyDescent="0.25">
      <c r="A63" s="73" t="s">
        <v>376</v>
      </c>
      <c r="B63" s="74" t="s">
        <v>377</v>
      </c>
      <c r="C63" s="56" t="s">
        <v>378</v>
      </c>
      <c r="D63" s="72">
        <f>SUM(D58:D62)</f>
        <v>0</v>
      </c>
    </row>
    <row r="64" spans="1:4" ht="25.5" x14ac:dyDescent="0.25">
      <c r="A64" s="68" t="s">
        <v>379</v>
      </c>
      <c r="B64" s="39" t="s">
        <v>380</v>
      </c>
      <c r="C64" s="23" t="s">
        <v>381</v>
      </c>
      <c r="D64" s="69"/>
    </row>
    <row r="65" spans="1:4" ht="25.5" x14ac:dyDescent="0.25">
      <c r="A65" s="68" t="s">
        <v>382</v>
      </c>
      <c r="B65" s="18" t="s">
        <v>383</v>
      </c>
      <c r="C65" s="23" t="s">
        <v>384</v>
      </c>
      <c r="D65" s="69"/>
    </row>
    <row r="66" spans="1:4" ht="25.5" x14ac:dyDescent="0.25">
      <c r="A66" s="68" t="s">
        <v>385</v>
      </c>
      <c r="B66" s="18" t="s">
        <v>386</v>
      </c>
      <c r="C66" s="23" t="s">
        <v>387</v>
      </c>
      <c r="D66" s="69"/>
    </row>
    <row r="67" spans="1:4" ht="25.5" x14ac:dyDescent="0.25">
      <c r="A67" s="68" t="s">
        <v>388</v>
      </c>
      <c r="B67" s="18" t="s">
        <v>389</v>
      </c>
      <c r="C67" s="23" t="s">
        <v>390</v>
      </c>
      <c r="D67" s="69"/>
    </row>
    <row r="68" spans="1:4" x14ac:dyDescent="0.25">
      <c r="A68" s="68" t="s">
        <v>391</v>
      </c>
      <c r="B68" s="39" t="s">
        <v>392</v>
      </c>
      <c r="C68" s="23" t="s">
        <v>393</v>
      </c>
      <c r="D68" s="69"/>
    </row>
    <row r="69" spans="1:4" x14ac:dyDescent="0.25">
      <c r="A69" s="73" t="s">
        <v>394</v>
      </c>
      <c r="B69" s="74" t="s">
        <v>395</v>
      </c>
      <c r="C69" s="56" t="s">
        <v>396</v>
      </c>
      <c r="D69" s="72">
        <f>SUM(D64:D68)</f>
        <v>0</v>
      </c>
    </row>
    <row r="70" spans="1:4" ht="15.75" thickBot="1" x14ac:dyDescent="0.3">
      <c r="A70" s="76" t="s">
        <v>397</v>
      </c>
      <c r="B70" s="77" t="s">
        <v>398</v>
      </c>
      <c r="C70" s="78" t="s">
        <v>399</v>
      </c>
      <c r="D70" s="79">
        <f>SUM(D15,D21,D35,D51,D57,D63,D69)</f>
        <v>1040000</v>
      </c>
    </row>
    <row r="71" spans="1:4" x14ac:dyDescent="0.25">
      <c r="A71" s="80">
        <v>69</v>
      </c>
      <c r="B71" s="81" t="s">
        <v>400</v>
      </c>
      <c r="C71" s="82" t="s">
        <v>401</v>
      </c>
      <c r="D71" s="83">
        <v>14594</v>
      </c>
    </row>
    <row r="72" spans="1:4" ht="15.75" thickBot="1" x14ac:dyDescent="0.3">
      <c r="A72" s="76">
        <v>70</v>
      </c>
      <c r="B72" s="41" t="s">
        <v>402</v>
      </c>
      <c r="C72" s="78" t="s">
        <v>403</v>
      </c>
      <c r="D72" s="79">
        <f>+D71</f>
        <v>14594</v>
      </c>
    </row>
    <row r="73" spans="1:4" ht="15.75" thickBot="1" x14ac:dyDescent="0.3">
      <c r="A73" s="84">
        <v>71</v>
      </c>
      <c r="B73" s="30" t="s">
        <v>404</v>
      </c>
      <c r="C73" s="58" t="s">
        <v>405</v>
      </c>
      <c r="D73" s="85">
        <f>+D70+D72</f>
        <v>1054594</v>
      </c>
    </row>
    <row r="74" spans="1:4" x14ac:dyDescent="0.25">
      <c r="D74" s="59"/>
    </row>
    <row r="76" spans="1:4" x14ac:dyDescent="0.25">
      <c r="D76" s="59">
        <f>+D73-'1_M_Kiadások'!D97</f>
        <v>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workbookViewId="0">
      <selection activeCell="B6" sqref="B6:B7"/>
    </sheetView>
  </sheetViews>
  <sheetFormatPr defaultColWidth="9.140625" defaultRowHeight="12" x14ac:dyDescent="0.2"/>
  <cols>
    <col min="1" max="1" width="42.85546875" style="90" customWidth="1"/>
    <col min="2" max="2" width="14.140625" style="90" customWidth="1"/>
    <col min="3" max="3" width="3.7109375" style="90" customWidth="1"/>
    <col min="4" max="4" width="37.42578125" style="90" customWidth="1"/>
    <col min="5" max="5" width="22.5703125" style="90" customWidth="1"/>
    <col min="6" max="6" width="14.140625" style="90" customWidth="1"/>
    <col min="7" max="7" width="37.5703125" style="90" bestFit="1" customWidth="1"/>
    <col min="8" max="10" width="14.140625" style="90" customWidth="1"/>
    <col min="11" max="11" width="14.85546875" style="90" customWidth="1"/>
    <col min="12" max="12" width="9.140625" style="90"/>
    <col min="13" max="13" width="10" style="90" bestFit="1" customWidth="1"/>
    <col min="14" max="14" width="10.85546875" style="90" bestFit="1" customWidth="1"/>
    <col min="15" max="16384" width="9.140625" style="90"/>
  </cols>
  <sheetData>
    <row r="1" spans="1:11" s="87" customFormat="1" ht="15.75" x14ac:dyDescent="0.25">
      <c r="A1" s="326" t="s">
        <v>466</v>
      </c>
      <c r="B1" s="326"/>
      <c r="C1" s="326"/>
      <c r="D1" s="326"/>
      <c r="E1" s="326"/>
      <c r="F1" s="86"/>
      <c r="G1" s="86"/>
      <c r="H1" s="86"/>
      <c r="I1" s="86"/>
      <c r="J1" s="86"/>
      <c r="K1" s="86"/>
    </row>
    <row r="2" spans="1:11" s="87" customFormat="1" ht="15.75" x14ac:dyDescent="0.25">
      <c r="A2" s="327" t="s">
        <v>467</v>
      </c>
      <c r="B2" s="327"/>
      <c r="C2" s="327"/>
      <c r="D2" s="327"/>
      <c r="E2" s="327"/>
      <c r="F2" s="86"/>
      <c r="G2" s="86"/>
      <c r="H2" s="86"/>
      <c r="I2" s="86"/>
      <c r="J2" s="86"/>
      <c r="K2" s="86"/>
    </row>
    <row r="3" spans="1:11" s="87" customFormat="1" ht="15.75" x14ac:dyDescent="0.25">
      <c r="A3" s="328" t="s">
        <v>552</v>
      </c>
      <c r="B3" s="328"/>
      <c r="C3" s="328"/>
      <c r="D3" s="328"/>
      <c r="E3" s="328"/>
      <c r="F3" s="86"/>
      <c r="G3" s="86"/>
      <c r="H3" s="86"/>
      <c r="I3" s="86"/>
      <c r="J3" s="86"/>
      <c r="K3" s="86"/>
    </row>
    <row r="4" spans="1:11" ht="29.45" customHeight="1" thickBot="1" x14ac:dyDescent="0.25">
      <c r="A4" s="88"/>
      <c r="B4" s="88"/>
      <c r="C4" s="88"/>
      <c r="D4" s="88"/>
      <c r="E4" s="89" t="s">
        <v>406</v>
      </c>
      <c r="F4" s="88"/>
      <c r="G4" s="88"/>
      <c r="H4" s="88"/>
    </row>
    <row r="5" spans="1:11" ht="13.5" customHeight="1" thickBot="1" x14ac:dyDescent="0.25">
      <c r="A5" s="329" t="s">
        <v>407</v>
      </c>
      <c r="B5" s="330"/>
      <c r="C5" s="91"/>
      <c r="D5" s="329" t="s">
        <v>408</v>
      </c>
      <c r="E5" s="330"/>
      <c r="F5" s="91"/>
    </row>
    <row r="6" spans="1:11" ht="30.75" customHeight="1" x14ac:dyDescent="0.2">
      <c r="A6" s="324" t="s">
        <v>409</v>
      </c>
      <c r="B6" s="324" t="s">
        <v>557</v>
      </c>
      <c r="C6" s="92"/>
      <c r="D6" s="324" t="s">
        <v>409</v>
      </c>
      <c r="E6" s="324" t="s">
        <v>557</v>
      </c>
      <c r="F6" s="92"/>
    </row>
    <row r="7" spans="1:11" ht="13.5" customHeight="1" thickBot="1" x14ac:dyDescent="0.25">
      <c r="A7" s="325"/>
      <c r="B7" s="325"/>
      <c r="C7" s="92"/>
      <c r="D7" s="325"/>
      <c r="E7" s="325"/>
      <c r="F7" s="92"/>
    </row>
    <row r="8" spans="1:11" ht="13.5" thickBot="1" x14ac:dyDescent="0.25">
      <c r="A8" s="93" t="s">
        <v>410</v>
      </c>
      <c r="B8" s="93" t="s">
        <v>411</v>
      </c>
      <c r="C8" s="91"/>
      <c r="D8" s="93" t="s">
        <v>410</v>
      </c>
      <c r="E8" s="93" t="s">
        <v>411</v>
      </c>
      <c r="F8" s="91"/>
    </row>
    <row r="9" spans="1:11" ht="12.75" thickBot="1" x14ac:dyDescent="0.25">
      <c r="A9" s="94" t="s">
        <v>412</v>
      </c>
      <c r="B9" s="95">
        <f>SUM(B10:B19)</f>
        <v>1040000</v>
      </c>
      <c r="C9" s="91"/>
      <c r="D9" s="96" t="s">
        <v>413</v>
      </c>
      <c r="E9" s="95">
        <f>SUM(E10:E19)</f>
        <v>1054594</v>
      </c>
      <c r="F9" s="91"/>
      <c r="G9" s="97"/>
    </row>
    <row r="10" spans="1:11" ht="12" customHeight="1" x14ac:dyDescent="0.2">
      <c r="A10" s="98" t="s">
        <v>414</v>
      </c>
      <c r="B10" s="99">
        <v>0</v>
      </c>
      <c r="C10" s="92"/>
      <c r="D10" s="100" t="s">
        <v>415</v>
      </c>
      <c r="E10" s="101">
        <f>+'1_M_Kiadások'!D21</f>
        <v>936000</v>
      </c>
      <c r="F10" s="92"/>
    </row>
    <row r="11" spans="1:11" x14ac:dyDescent="0.2">
      <c r="A11" s="102" t="s">
        <v>265</v>
      </c>
      <c r="B11" s="101">
        <v>0</v>
      </c>
      <c r="C11" s="92"/>
      <c r="D11" s="100" t="s">
        <v>416</v>
      </c>
      <c r="E11" s="101">
        <f>+'1_M_Kiadások'!D22</f>
        <v>109512</v>
      </c>
      <c r="F11" s="92"/>
    </row>
    <row r="12" spans="1:11" x14ac:dyDescent="0.2">
      <c r="A12" s="103" t="s">
        <v>417</v>
      </c>
      <c r="B12" s="101">
        <f>+'2_M_Bevételek'!D14</f>
        <v>1040000</v>
      </c>
      <c r="C12" s="92"/>
      <c r="D12" s="100" t="s">
        <v>418</v>
      </c>
      <c r="E12" s="101">
        <f>+'1_M_Kiadások'!D47</f>
        <v>9082</v>
      </c>
      <c r="F12" s="92"/>
      <c r="H12" s="97"/>
    </row>
    <row r="13" spans="1:11" x14ac:dyDescent="0.2">
      <c r="A13" s="102" t="s">
        <v>419</v>
      </c>
      <c r="B13" s="101">
        <v>0</v>
      </c>
      <c r="C13" s="92"/>
      <c r="D13" s="104" t="s">
        <v>420</v>
      </c>
      <c r="E13" s="101">
        <v>0</v>
      </c>
      <c r="F13" s="92"/>
    </row>
    <row r="14" spans="1:11" x14ac:dyDescent="0.2">
      <c r="A14" s="102" t="s">
        <v>421</v>
      </c>
      <c r="B14" s="101">
        <v>0</v>
      </c>
      <c r="C14" s="92"/>
      <c r="D14" s="100" t="s">
        <v>422</v>
      </c>
      <c r="E14" s="101">
        <v>0</v>
      </c>
      <c r="F14" s="92"/>
    </row>
    <row r="15" spans="1:11" x14ac:dyDescent="0.2">
      <c r="A15" s="102" t="s">
        <v>423</v>
      </c>
      <c r="B15" s="101">
        <v>0</v>
      </c>
      <c r="C15" s="92"/>
      <c r="D15" s="100" t="s">
        <v>424</v>
      </c>
      <c r="E15" s="101">
        <v>0</v>
      </c>
      <c r="F15" s="92"/>
      <c r="H15" s="97"/>
    </row>
    <row r="16" spans="1:11" x14ac:dyDescent="0.2">
      <c r="A16" s="102" t="s">
        <v>425</v>
      </c>
      <c r="B16" s="101">
        <v>0</v>
      </c>
      <c r="C16" s="92"/>
      <c r="D16" s="103" t="s">
        <v>426</v>
      </c>
      <c r="E16" s="101">
        <v>0</v>
      </c>
      <c r="F16" s="92"/>
    </row>
    <row r="17" spans="1:8" x14ac:dyDescent="0.2">
      <c r="A17" s="103" t="s">
        <v>427</v>
      </c>
      <c r="B17" s="101">
        <v>0</v>
      </c>
      <c r="C17" s="105"/>
      <c r="D17" s="104" t="s">
        <v>428</v>
      </c>
      <c r="E17" s="101">
        <v>0</v>
      </c>
      <c r="F17" s="105"/>
      <c r="H17" s="97"/>
    </row>
    <row r="18" spans="1:8" x14ac:dyDescent="0.2">
      <c r="A18" s="103"/>
      <c r="B18" s="101"/>
      <c r="C18" s="91"/>
      <c r="D18" s="100" t="s">
        <v>429</v>
      </c>
      <c r="E18" s="101">
        <v>0</v>
      </c>
      <c r="F18" s="91"/>
    </row>
    <row r="19" spans="1:8" ht="12.75" thickBot="1" x14ac:dyDescent="0.25">
      <c r="A19" s="103"/>
      <c r="B19" s="106"/>
      <c r="C19" s="91"/>
      <c r="D19" s="107" t="s">
        <v>430</v>
      </c>
      <c r="E19" s="108">
        <v>0</v>
      </c>
      <c r="F19" s="91"/>
    </row>
    <row r="20" spans="1:8" ht="12.75" thickBot="1" x14ac:dyDescent="0.25">
      <c r="A20" s="94" t="s">
        <v>431</v>
      </c>
      <c r="B20" s="95">
        <f>SUM(B21:B27)</f>
        <v>0</v>
      </c>
      <c r="C20" s="91"/>
      <c r="D20" s="96" t="s">
        <v>432</v>
      </c>
      <c r="E20" s="95">
        <f>SUM(E21:E27)</f>
        <v>0</v>
      </c>
      <c r="F20" s="91"/>
    </row>
    <row r="21" spans="1:8" x14ac:dyDescent="0.2">
      <c r="A21" s="102" t="s">
        <v>433</v>
      </c>
      <c r="B21" s="101">
        <v>0</v>
      </c>
      <c r="C21" s="91"/>
      <c r="D21" s="100" t="s">
        <v>434</v>
      </c>
      <c r="E21" s="101">
        <v>0</v>
      </c>
      <c r="F21" s="91"/>
    </row>
    <row r="22" spans="1:8" x14ac:dyDescent="0.2">
      <c r="A22" s="103" t="s">
        <v>435</v>
      </c>
      <c r="B22" s="101">
        <v>0</v>
      </c>
      <c r="C22" s="91"/>
      <c r="D22" s="103" t="s">
        <v>436</v>
      </c>
      <c r="E22" s="101">
        <v>0</v>
      </c>
      <c r="F22" s="91"/>
    </row>
    <row r="23" spans="1:8" x14ac:dyDescent="0.2">
      <c r="A23" s="102" t="s">
        <v>437</v>
      </c>
      <c r="B23" s="101">
        <v>0</v>
      </c>
      <c r="C23" s="91"/>
      <c r="D23" s="104" t="s">
        <v>438</v>
      </c>
      <c r="E23" s="101">
        <v>0</v>
      </c>
      <c r="F23" s="91"/>
    </row>
    <row r="24" spans="1:8" x14ac:dyDescent="0.2">
      <c r="A24" s="102" t="s">
        <v>439</v>
      </c>
      <c r="B24" s="101">
        <v>0</v>
      </c>
      <c r="C24" s="91"/>
      <c r="D24" s="100" t="s">
        <v>440</v>
      </c>
      <c r="E24" s="101">
        <v>0</v>
      </c>
      <c r="F24" s="91"/>
    </row>
    <row r="25" spans="1:8" x14ac:dyDescent="0.2">
      <c r="A25" s="102" t="s">
        <v>441</v>
      </c>
      <c r="B25" s="101">
        <v>0</v>
      </c>
      <c r="C25" s="91"/>
      <c r="D25" s="104" t="s">
        <v>442</v>
      </c>
      <c r="E25" s="101">
        <v>0</v>
      </c>
      <c r="F25" s="91"/>
    </row>
    <row r="26" spans="1:8" x14ac:dyDescent="0.2">
      <c r="A26" s="102" t="s">
        <v>443</v>
      </c>
      <c r="B26" s="101">
        <v>0</v>
      </c>
      <c r="C26" s="91"/>
      <c r="D26" s="104" t="s">
        <v>444</v>
      </c>
      <c r="E26" s="101">
        <v>0</v>
      </c>
      <c r="F26" s="91"/>
    </row>
    <row r="27" spans="1:8" ht="12.75" thickBot="1" x14ac:dyDescent="0.25">
      <c r="A27" s="103"/>
      <c r="B27" s="101"/>
      <c r="C27" s="91"/>
      <c r="D27" s="104" t="s">
        <v>445</v>
      </c>
      <c r="E27" s="101">
        <v>0</v>
      </c>
      <c r="F27" s="91"/>
    </row>
    <row r="28" spans="1:8" ht="12.75" thickBot="1" x14ac:dyDescent="0.25">
      <c r="A28" s="109" t="s">
        <v>446</v>
      </c>
      <c r="B28" s="110">
        <f>B20+B9</f>
        <v>1040000</v>
      </c>
      <c r="C28" s="91"/>
      <c r="D28" s="109" t="s">
        <v>447</v>
      </c>
      <c r="E28" s="110">
        <f>E9+E20</f>
        <v>1054594</v>
      </c>
      <c r="F28" s="91"/>
    </row>
    <row r="29" spans="1:8" x14ac:dyDescent="0.2">
      <c r="A29" s="111" t="s">
        <v>448</v>
      </c>
      <c r="B29" s="99">
        <v>0</v>
      </c>
      <c r="C29" s="91"/>
      <c r="D29" s="112" t="s">
        <v>449</v>
      </c>
      <c r="E29" s="99"/>
      <c r="F29" s="91"/>
    </row>
    <row r="30" spans="1:8" x14ac:dyDescent="0.2">
      <c r="A30" s="113" t="s">
        <v>450</v>
      </c>
      <c r="B30" s="114">
        <f>+'2_M_Bevételek'!D71</f>
        <v>14594</v>
      </c>
      <c r="C30" s="91"/>
      <c r="D30" s="104" t="s">
        <v>451</v>
      </c>
      <c r="E30" s="101">
        <v>0</v>
      </c>
      <c r="F30" s="91"/>
    </row>
    <row r="31" spans="1:8" x14ac:dyDescent="0.2">
      <c r="A31" s="113" t="s">
        <v>452</v>
      </c>
      <c r="B31" s="114">
        <v>0</v>
      </c>
      <c r="C31" s="91"/>
      <c r="D31" s="104" t="s">
        <v>453</v>
      </c>
      <c r="E31" s="101">
        <v>0</v>
      </c>
      <c r="F31" s="91"/>
      <c r="G31" s="97"/>
    </row>
    <row r="32" spans="1:8" x14ac:dyDescent="0.2">
      <c r="A32" s="113" t="s">
        <v>454</v>
      </c>
      <c r="B32" s="114" t="s">
        <v>455</v>
      </c>
      <c r="C32" s="91"/>
      <c r="D32" s="104" t="s">
        <v>456</v>
      </c>
      <c r="E32" s="101">
        <v>0</v>
      </c>
      <c r="F32" s="91"/>
    </row>
    <row r="33" spans="1:8" x14ac:dyDescent="0.2">
      <c r="A33" s="113" t="s">
        <v>457</v>
      </c>
      <c r="B33" s="114"/>
      <c r="C33" s="91"/>
      <c r="D33" s="104"/>
      <c r="E33" s="114"/>
      <c r="F33" s="91"/>
    </row>
    <row r="34" spans="1:8" ht="12.75" thickBot="1" x14ac:dyDescent="0.25">
      <c r="A34" s="113" t="s">
        <v>458</v>
      </c>
      <c r="B34" s="115">
        <v>0</v>
      </c>
      <c r="C34" s="91"/>
      <c r="D34" s="116"/>
      <c r="E34" s="106"/>
      <c r="F34" s="91"/>
    </row>
    <row r="35" spans="1:8" ht="12.75" thickBot="1" x14ac:dyDescent="0.25">
      <c r="A35" s="109" t="s">
        <v>459</v>
      </c>
      <c r="B35" s="110">
        <f>SUM(B29:B34)</f>
        <v>14594</v>
      </c>
      <c r="C35" s="91"/>
      <c r="D35" s="117" t="s">
        <v>460</v>
      </c>
      <c r="E35" s="118">
        <f>SUM(E29:E33)</f>
        <v>0</v>
      </c>
      <c r="F35" s="91"/>
    </row>
    <row r="36" spans="1:8" ht="12.75" thickBot="1" x14ac:dyDescent="0.25">
      <c r="A36" s="119"/>
      <c r="B36" s="120"/>
      <c r="D36" s="119"/>
      <c r="E36" s="121"/>
    </row>
    <row r="37" spans="1:8" ht="12.75" thickBot="1" x14ac:dyDescent="0.25">
      <c r="A37" s="122" t="s">
        <v>461</v>
      </c>
      <c r="B37" s="123"/>
      <c r="D37" s="124" t="s">
        <v>462</v>
      </c>
      <c r="E37" s="125"/>
    </row>
    <row r="38" spans="1:8" ht="12.75" thickBot="1" x14ac:dyDescent="0.25">
      <c r="A38" s="109" t="s">
        <v>463</v>
      </c>
      <c r="B38" s="126">
        <f>B36+B28+B37+B35</f>
        <v>1054594</v>
      </c>
      <c r="D38" s="117" t="s">
        <v>464</v>
      </c>
      <c r="E38" s="127">
        <f>E28+E36+E37+E35</f>
        <v>1054594</v>
      </c>
    </row>
    <row r="39" spans="1:8" ht="12.75" thickBot="1" x14ac:dyDescent="0.25">
      <c r="B39" s="97"/>
      <c r="C39" s="128"/>
      <c r="D39" s="128"/>
      <c r="E39" s="128"/>
    </row>
    <row r="40" spans="1:8" ht="12.75" thickBot="1" x14ac:dyDescent="0.25">
      <c r="B40" s="97"/>
      <c r="C40" s="97"/>
      <c r="D40" s="117" t="s">
        <v>465</v>
      </c>
      <c r="E40" s="127">
        <f>+E38-B38</f>
        <v>0</v>
      </c>
      <c r="F40" s="97"/>
      <c r="G40" s="97"/>
      <c r="H40" s="97"/>
    </row>
    <row r="41" spans="1:8" x14ac:dyDescent="0.2">
      <c r="B41" s="97"/>
      <c r="C41" s="97"/>
      <c r="D41" s="97"/>
      <c r="E41" s="97"/>
      <c r="F41" s="97"/>
      <c r="G41" s="97"/>
    </row>
    <row r="42" spans="1:8" x14ac:dyDescent="0.2">
      <c r="B42" s="97"/>
      <c r="C42" s="97"/>
      <c r="D42" s="97"/>
      <c r="E42" s="97"/>
      <c r="H42" s="97"/>
    </row>
    <row r="43" spans="1:8" x14ac:dyDescent="0.2">
      <c r="B43" s="97"/>
    </row>
    <row r="44" spans="1:8" x14ac:dyDescent="0.2">
      <c r="B44" s="97"/>
      <c r="C44" s="97"/>
      <c r="F44" s="97"/>
      <c r="G44" s="97"/>
    </row>
    <row r="192" spans="8:8" ht="14.25" x14ac:dyDescent="0.2">
      <c r="H192" s="129"/>
    </row>
  </sheetData>
  <mergeCells count="9">
    <mergeCell ref="A6:A7"/>
    <mergeCell ref="B6:B7"/>
    <mergeCell ref="D6:D7"/>
    <mergeCell ref="E6:E7"/>
    <mergeCell ref="A1:E1"/>
    <mergeCell ref="A2:E2"/>
    <mergeCell ref="A3:E3"/>
    <mergeCell ref="A5:B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sqref="A1:E3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331" t="s">
        <v>542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553</v>
      </c>
      <c r="B3" s="332"/>
      <c r="C3" s="332"/>
      <c r="D3" s="332"/>
      <c r="E3" s="332"/>
    </row>
    <row r="6" spans="1:5" ht="15.75" thickBot="1" x14ac:dyDescent="0.3">
      <c r="A6" s="333" t="s">
        <v>468</v>
      </c>
      <c r="B6" s="333"/>
      <c r="C6" s="333"/>
      <c r="D6" s="333"/>
      <c r="E6" s="333"/>
    </row>
    <row r="7" spans="1:5" ht="15.75" thickBot="1" x14ac:dyDescent="0.3">
      <c r="A7" s="329" t="s">
        <v>407</v>
      </c>
      <c r="B7" s="330"/>
      <c r="D7" s="329" t="s">
        <v>408</v>
      </c>
      <c r="E7" s="330"/>
    </row>
    <row r="8" spans="1:5" x14ac:dyDescent="0.25">
      <c r="A8" s="324" t="s">
        <v>409</v>
      </c>
      <c r="B8" s="324" t="s">
        <v>557</v>
      </c>
      <c r="D8" s="324" t="s">
        <v>409</v>
      </c>
      <c r="E8" s="324" t="s">
        <v>557</v>
      </c>
    </row>
    <row r="9" spans="1:5" ht="15.75" thickBot="1" x14ac:dyDescent="0.3">
      <c r="A9" s="325"/>
      <c r="B9" s="325"/>
      <c r="C9" s="130"/>
      <c r="D9" s="325"/>
      <c r="E9" s="325"/>
    </row>
    <row r="10" spans="1:5" x14ac:dyDescent="0.25">
      <c r="A10" s="131"/>
      <c r="B10" s="132"/>
      <c r="D10" s="133"/>
      <c r="E10" s="134"/>
    </row>
    <row r="11" spans="1:5" x14ac:dyDescent="0.25">
      <c r="A11" s="135" t="s">
        <v>469</v>
      </c>
      <c r="B11" s="136">
        <f>+'2_M_Bevételek'!D15</f>
        <v>1040000</v>
      </c>
      <c r="D11" s="135" t="s">
        <v>415</v>
      </c>
      <c r="E11" s="137">
        <f>+'1_M_Kiadások'!D21</f>
        <v>936000</v>
      </c>
    </row>
    <row r="12" spans="1:5" x14ac:dyDescent="0.25">
      <c r="A12" s="135" t="s">
        <v>417</v>
      </c>
      <c r="B12" s="136">
        <v>0</v>
      </c>
      <c r="D12" s="135" t="s">
        <v>470</v>
      </c>
      <c r="E12" s="137">
        <f>+'1_M_Kiadások'!D22</f>
        <v>109512</v>
      </c>
    </row>
    <row r="13" spans="1:5" x14ac:dyDescent="0.25">
      <c r="A13" s="138" t="s">
        <v>419</v>
      </c>
      <c r="B13" s="136">
        <v>0</v>
      </c>
      <c r="D13" s="135" t="s">
        <v>471</v>
      </c>
      <c r="E13" s="137">
        <f>+'1_M_Kiadások'!D47</f>
        <v>9082</v>
      </c>
    </row>
    <row r="14" spans="1:5" x14ac:dyDescent="0.25">
      <c r="A14" s="138" t="s">
        <v>421</v>
      </c>
      <c r="B14" s="136">
        <v>0</v>
      </c>
      <c r="D14" s="135" t="s">
        <v>420</v>
      </c>
      <c r="E14" s="137">
        <v>0</v>
      </c>
    </row>
    <row r="15" spans="1:5" x14ac:dyDescent="0.25">
      <c r="A15" s="139" t="s">
        <v>472</v>
      </c>
      <c r="B15" s="136">
        <v>0</v>
      </c>
      <c r="D15" s="133" t="s">
        <v>473</v>
      </c>
      <c r="E15" s="137">
        <v>0</v>
      </c>
    </row>
    <row r="16" spans="1:5" x14ac:dyDescent="0.25">
      <c r="A16" s="139" t="s">
        <v>450</v>
      </c>
      <c r="B16" s="136">
        <f>+'2_M_Bevételek'!D72</f>
        <v>14594</v>
      </c>
      <c r="D16" s="133" t="s">
        <v>424</v>
      </c>
      <c r="E16" s="137">
        <v>0</v>
      </c>
    </row>
    <row r="17" spans="1:5" x14ac:dyDescent="0.25">
      <c r="A17" s="140"/>
      <c r="B17" s="141"/>
      <c r="D17" s="133" t="s">
        <v>426</v>
      </c>
      <c r="E17" s="137">
        <v>0</v>
      </c>
    </row>
    <row r="18" spans="1:5" x14ac:dyDescent="0.25">
      <c r="A18" s="140"/>
      <c r="B18" s="141"/>
      <c r="D18" s="133" t="s">
        <v>428</v>
      </c>
      <c r="E18" s="137">
        <v>0</v>
      </c>
    </row>
    <row r="19" spans="1:5" x14ac:dyDescent="0.25">
      <c r="A19" s="140"/>
      <c r="B19" s="141"/>
      <c r="D19" s="135" t="s">
        <v>198</v>
      </c>
      <c r="E19" s="137">
        <v>0</v>
      </c>
    </row>
    <row r="20" spans="1:5" x14ac:dyDescent="0.25">
      <c r="A20" s="140"/>
      <c r="B20" s="141"/>
      <c r="D20" s="135" t="s">
        <v>474</v>
      </c>
      <c r="E20" s="137">
        <v>0</v>
      </c>
    </row>
    <row r="21" spans="1:5" x14ac:dyDescent="0.25">
      <c r="A21" s="140"/>
      <c r="B21" s="141"/>
      <c r="D21" s="135" t="s">
        <v>475</v>
      </c>
      <c r="E21" s="137"/>
    </row>
    <row r="22" spans="1:5" ht="15.75" thickBot="1" x14ac:dyDescent="0.3">
      <c r="A22" s="142" t="s">
        <v>476</v>
      </c>
      <c r="B22" s="143">
        <f>SUM(B11:B21)</f>
        <v>1054594</v>
      </c>
      <c r="D22" s="144" t="s">
        <v>477</v>
      </c>
      <c r="E22" s="145">
        <f>SUM(E11:E21)</f>
        <v>1054594</v>
      </c>
    </row>
    <row r="23" spans="1:5" ht="15.75" thickBot="1" x14ac:dyDescent="0.3">
      <c r="A23" s="146" t="s">
        <v>478</v>
      </c>
      <c r="B23" s="143">
        <f>+E22-B22</f>
        <v>0</v>
      </c>
      <c r="D23" s="146" t="s">
        <v>479</v>
      </c>
      <c r="E23" s="147">
        <v>0</v>
      </c>
    </row>
    <row r="26" spans="1:5" x14ac:dyDescent="0.25">
      <c r="B26" s="59"/>
    </row>
  </sheetData>
  <mergeCells count="10">
    <mergeCell ref="A8:A9"/>
    <mergeCell ref="B8:B9"/>
    <mergeCell ref="D8:D9"/>
    <mergeCell ref="E8:E9"/>
    <mergeCell ref="A1:E1"/>
    <mergeCell ref="A2:E2"/>
    <mergeCell ref="A3:E3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workbookViewId="0">
      <selection activeCell="A6" sqref="A6:E6"/>
    </sheetView>
  </sheetViews>
  <sheetFormatPr defaultColWidth="9.140625" defaultRowHeight="12.75" x14ac:dyDescent="0.2"/>
  <cols>
    <col min="1" max="1" width="34.28515625" style="287" customWidth="1"/>
    <col min="2" max="2" width="15" style="287" customWidth="1"/>
    <col min="3" max="3" width="4.28515625" style="287" customWidth="1"/>
    <col min="4" max="4" width="32" style="287" customWidth="1"/>
    <col min="5" max="5" width="21.5703125" style="287" customWidth="1"/>
    <col min="6" max="6" width="34.7109375" style="287" bestFit="1" customWidth="1"/>
    <col min="7" max="7" width="15" style="287" customWidth="1"/>
    <col min="8" max="10" width="15.85546875" style="287" customWidth="1"/>
    <col min="11" max="16384" width="9.140625" style="287"/>
  </cols>
  <sheetData>
    <row r="1" spans="1:10" ht="15.75" x14ac:dyDescent="0.25">
      <c r="A1" s="334" t="s">
        <v>543</v>
      </c>
      <c r="B1" s="334"/>
      <c r="C1" s="334"/>
      <c r="D1" s="334"/>
      <c r="E1" s="334"/>
      <c r="F1" s="286"/>
      <c r="G1" s="286"/>
      <c r="H1" s="286"/>
      <c r="I1" s="286"/>
      <c r="J1" s="286"/>
    </row>
    <row r="2" spans="1:10" ht="15.75" x14ac:dyDescent="0.25">
      <c r="A2" s="327" t="s">
        <v>467</v>
      </c>
      <c r="B2" s="327"/>
      <c r="C2" s="327"/>
      <c r="D2" s="327"/>
      <c r="E2" s="327"/>
      <c r="F2" s="288"/>
      <c r="G2" s="288"/>
      <c r="H2" s="288"/>
      <c r="I2" s="288"/>
      <c r="J2" s="288"/>
    </row>
    <row r="3" spans="1:10" ht="15.75" x14ac:dyDescent="0.25">
      <c r="A3" s="335" t="s">
        <v>554</v>
      </c>
      <c r="B3" s="335"/>
      <c r="C3" s="335"/>
      <c r="D3" s="335"/>
      <c r="E3" s="335"/>
      <c r="F3" s="288"/>
      <c r="G3" s="288"/>
      <c r="H3" s="289"/>
    </row>
    <row r="4" spans="1:10" ht="15.75" x14ac:dyDescent="0.25">
      <c r="A4" s="322"/>
      <c r="B4" s="322"/>
      <c r="C4" s="322"/>
      <c r="D4" s="322"/>
      <c r="E4" s="322"/>
      <c r="F4" s="288"/>
      <c r="G4" s="288"/>
      <c r="H4" s="289"/>
    </row>
    <row r="5" spans="1:10" ht="15.75" x14ac:dyDescent="0.25">
      <c r="A5" s="327" t="s">
        <v>544</v>
      </c>
      <c r="B5" s="327"/>
      <c r="C5" s="327"/>
      <c r="D5" s="327"/>
      <c r="E5" s="327"/>
      <c r="F5" s="288"/>
      <c r="G5" s="288"/>
      <c r="H5" s="289"/>
    </row>
    <row r="6" spans="1:10" ht="13.5" thickBot="1" x14ac:dyDescent="0.25">
      <c r="A6" s="333" t="s">
        <v>468</v>
      </c>
      <c r="B6" s="333"/>
      <c r="C6" s="333"/>
      <c r="D6" s="333"/>
      <c r="E6" s="333"/>
      <c r="F6" s="288"/>
      <c r="G6" s="288"/>
      <c r="H6" s="289"/>
    </row>
    <row r="7" spans="1:10" ht="20.45" customHeight="1" thickBot="1" x14ac:dyDescent="0.3">
      <c r="A7" s="329" t="s">
        <v>407</v>
      </c>
      <c r="B7" s="330"/>
      <c r="C7"/>
      <c r="D7" s="329" t="s">
        <v>408</v>
      </c>
      <c r="E7" s="330"/>
      <c r="F7" s="286"/>
      <c r="G7" s="286"/>
      <c r="H7" s="286"/>
      <c r="I7" s="286"/>
      <c r="J7" s="286"/>
    </row>
    <row r="8" spans="1:10" s="290" customFormat="1" ht="25.5" customHeight="1" x14ac:dyDescent="0.2">
      <c r="A8" s="324" t="s">
        <v>409</v>
      </c>
      <c r="B8" s="324" t="s">
        <v>555</v>
      </c>
      <c r="D8" s="324" t="s">
        <v>409</v>
      </c>
      <c r="E8" s="324" t="s">
        <v>556</v>
      </c>
    </row>
    <row r="9" spans="1:10" s="290" customFormat="1" ht="17.25" customHeight="1" thickBot="1" x14ac:dyDescent="0.25">
      <c r="A9" s="325"/>
      <c r="B9" s="325"/>
      <c r="D9" s="325"/>
      <c r="E9" s="325"/>
    </row>
    <row r="10" spans="1:10" ht="19.5" customHeight="1" x14ac:dyDescent="0.2">
      <c r="A10" s="291" t="s">
        <v>433</v>
      </c>
      <c r="B10" s="292">
        <v>0</v>
      </c>
      <c r="D10" s="293" t="s">
        <v>434</v>
      </c>
      <c r="E10" s="294">
        <v>0</v>
      </c>
    </row>
    <row r="11" spans="1:10" ht="18.75" customHeight="1" x14ac:dyDescent="0.2">
      <c r="A11" s="295" t="s">
        <v>435</v>
      </c>
      <c r="B11" s="292">
        <v>0</v>
      </c>
      <c r="D11" s="296" t="s">
        <v>436</v>
      </c>
      <c r="E11" s="297">
        <v>0</v>
      </c>
    </row>
    <row r="12" spans="1:10" ht="46.9" customHeight="1" x14ac:dyDescent="0.2">
      <c r="A12" s="298" t="s">
        <v>437</v>
      </c>
      <c r="B12" s="299">
        <v>0</v>
      </c>
      <c r="C12" s="300"/>
      <c r="D12" s="301" t="s">
        <v>438</v>
      </c>
      <c r="E12" s="302">
        <v>0</v>
      </c>
    </row>
    <row r="13" spans="1:10" ht="37.9" customHeight="1" x14ac:dyDescent="0.2">
      <c r="A13" s="303" t="s">
        <v>439</v>
      </c>
      <c r="B13" s="292">
        <v>0</v>
      </c>
      <c r="D13" s="304" t="s">
        <v>440</v>
      </c>
      <c r="E13" s="297">
        <v>0</v>
      </c>
    </row>
    <row r="14" spans="1:10" ht="18.75" customHeight="1" x14ac:dyDescent="0.2">
      <c r="A14" s="305" t="s">
        <v>441</v>
      </c>
      <c r="B14" s="292">
        <v>0</v>
      </c>
      <c r="D14" s="306" t="s">
        <v>442</v>
      </c>
      <c r="E14" s="297">
        <v>0</v>
      </c>
    </row>
    <row r="15" spans="1:10" ht="18.75" customHeight="1" x14ac:dyDescent="0.2">
      <c r="A15" s="303" t="s">
        <v>448</v>
      </c>
      <c r="B15" s="292">
        <v>0</v>
      </c>
      <c r="D15" s="307" t="s">
        <v>534</v>
      </c>
      <c r="E15" s="308">
        <v>0</v>
      </c>
    </row>
    <row r="16" spans="1:10" ht="18.75" customHeight="1" x14ac:dyDescent="0.2">
      <c r="A16" s="309"/>
      <c r="B16" s="297"/>
      <c r="D16" s="307"/>
      <c r="E16" s="297"/>
    </row>
    <row r="17" spans="1:10" ht="17.25" customHeight="1" x14ac:dyDescent="0.2">
      <c r="A17" s="310"/>
      <c r="B17" s="297"/>
      <c r="D17" s="311"/>
      <c r="E17" s="297"/>
    </row>
    <row r="18" spans="1:10" ht="16.5" customHeight="1" thickBot="1" x14ac:dyDescent="0.25">
      <c r="A18" s="310"/>
      <c r="B18" s="297"/>
      <c r="D18" s="296"/>
      <c r="E18" s="312"/>
    </row>
    <row r="19" spans="1:10" ht="13.5" thickBot="1" x14ac:dyDescent="0.25">
      <c r="A19" s="313" t="s">
        <v>535</v>
      </c>
      <c r="B19" s="314">
        <f>SUM(B10:B18)</f>
        <v>0</v>
      </c>
      <c r="D19" s="315" t="s">
        <v>536</v>
      </c>
      <c r="E19" s="316">
        <f>SUM(E10:E18)</f>
        <v>0</v>
      </c>
    </row>
    <row r="20" spans="1:10" ht="16.5" customHeight="1" thickBot="1" x14ac:dyDescent="0.3">
      <c r="A20" s="146" t="s">
        <v>537</v>
      </c>
      <c r="B20" s="147">
        <v>0</v>
      </c>
      <c r="C20"/>
      <c r="D20" s="146" t="s">
        <v>538</v>
      </c>
      <c r="E20" s="317">
        <f>+B19-E19</f>
        <v>0</v>
      </c>
    </row>
    <row r="21" spans="1:10" ht="16.5" customHeight="1" x14ac:dyDescent="0.2">
      <c r="B21" s="318"/>
      <c r="C21" s="318"/>
      <c r="D21" s="319"/>
      <c r="E21" s="318"/>
      <c r="F21" s="318"/>
      <c r="G21" s="318"/>
    </row>
    <row r="22" spans="1:10" ht="18.75" customHeight="1" x14ac:dyDescent="0.2">
      <c r="A22" s="287" t="s">
        <v>539</v>
      </c>
      <c r="B22" s="320">
        <f>+'4_M_Működési mérleg'!B22+'5_M_Felhalm.mérleg'!B19</f>
        <v>1054594</v>
      </c>
      <c r="C22" s="318"/>
      <c r="D22" s="287" t="s">
        <v>539</v>
      </c>
      <c r="E22" s="320">
        <f>+'4_M_Működési mérleg'!E22+'5_M_Felhalm.mérleg'!E19</f>
        <v>1054594</v>
      </c>
      <c r="F22" s="319"/>
      <c r="G22" s="318"/>
      <c r="H22" s="318"/>
      <c r="I22" s="318"/>
      <c r="J22" s="318"/>
    </row>
    <row r="23" spans="1:10" x14ac:dyDescent="0.2">
      <c r="A23" s="287" t="s">
        <v>540</v>
      </c>
      <c r="B23" s="320">
        <f>+'1_M_Kiadások'!D97</f>
        <v>1054594</v>
      </c>
      <c r="C23" s="318"/>
      <c r="D23" s="287" t="s">
        <v>540</v>
      </c>
      <c r="E23" s="320">
        <f>+B23</f>
        <v>1054594</v>
      </c>
      <c r="F23" s="319"/>
      <c r="G23" s="318"/>
      <c r="H23" s="318"/>
      <c r="I23" s="318"/>
      <c r="J23" s="318"/>
    </row>
    <row r="24" spans="1:10" ht="18.75" customHeight="1" x14ac:dyDescent="0.2">
      <c r="A24" s="287" t="s">
        <v>541</v>
      </c>
      <c r="B24" s="320">
        <f>+B22-B23</f>
        <v>0</v>
      </c>
      <c r="C24" s="318"/>
      <c r="D24" s="318" t="s">
        <v>541</v>
      </c>
      <c r="E24" s="320">
        <f>+E23-E22</f>
        <v>0</v>
      </c>
      <c r="F24" s="319"/>
      <c r="G24" s="318"/>
      <c r="H24" s="318"/>
      <c r="I24" s="318"/>
      <c r="J24" s="318"/>
    </row>
    <row r="25" spans="1:10" ht="18" customHeight="1" x14ac:dyDescent="0.2">
      <c r="B25" s="318"/>
      <c r="C25" s="318"/>
      <c r="D25" s="318"/>
      <c r="E25" s="318"/>
      <c r="F25" s="319"/>
      <c r="G25" s="318"/>
      <c r="H25" s="318"/>
      <c r="I25" s="318"/>
      <c r="J25" s="318"/>
    </row>
    <row r="26" spans="1:10" ht="17.25" customHeight="1" x14ac:dyDescent="0.2">
      <c r="B26" s="318"/>
      <c r="C26" s="318"/>
      <c r="D26" s="318"/>
      <c r="E26" s="318"/>
      <c r="F26" s="319"/>
      <c r="G26" s="318"/>
      <c r="H26" s="318"/>
      <c r="I26" s="318"/>
      <c r="J26" s="318"/>
    </row>
    <row r="27" spans="1:10" ht="19.5" customHeight="1" x14ac:dyDescent="0.2">
      <c r="B27" s="318"/>
      <c r="C27" s="318"/>
      <c r="D27" s="318"/>
      <c r="E27" s="318"/>
      <c r="F27" s="319"/>
      <c r="G27" s="318"/>
      <c r="H27" s="318"/>
      <c r="I27" s="318"/>
      <c r="J27" s="318"/>
    </row>
    <row r="28" spans="1:10" x14ac:dyDescent="0.2">
      <c r="B28" s="318"/>
      <c r="C28" s="318"/>
      <c r="D28" s="318"/>
      <c r="E28" s="318"/>
      <c r="F28" s="319"/>
      <c r="G28" s="318"/>
      <c r="H28" s="318"/>
      <c r="I28" s="318"/>
      <c r="J28" s="318"/>
    </row>
    <row r="29" spans="1:10" x14ac:dyDescent="0.2">
      <c r="B29" s="318"/>
      <c r="C29" s="318"/>
      <c r="D29" s="318"/>
      <c r="E29" s="318"/>
      <c r="F29" s="319"/>
      <c r="G29" s="318"/>
      <c r="H29" s="318"/>
      <c r="I29" s="318"/>
      <c r="J29" s="318"/>
    </row>
    <row r="30" spans="1:10" ht="12.75" customHeight="1" x14ac:dyDescent="0.2">
      <c r="B30" s="318"/>
      <c r="C30" s="318"/>
      <c r="D30" s="318"/>
      <c r="E30" s="318"/>
      <c r="F30" s="319"/>
      <c r="G30" s="318"/>
      <c r="H30" s="318"/>
      <c r="I30" s="318"/>
      <c r="J30" s="318"/>
    </row>
    <row r="31" spans="1:10" x14ac:dyDescent="0.2">
      <c r="B31" s="318"/>
      <c r="C31" s="318"/>
      <c r="D31" s="318"/>
      <c r="E31" s="318"/>
      <c r="F31" s="318"/>
      <c r="G31" s="318"/>
      <c r="H31" s="318"/>
      <c r="I31" s="318"/>
      <c r="J31" s="318"/>
    </row>
    <row r="193" spans="7:8" ht="14.25" x14ac:dyDescent="0.2">
      <c r="G193" s="321"/>
      <c r="H193" s="321"/>
    </row>
  </sheetData>
  <mergeCells count="11">
    <mergeCell ref="A8:A9"/>
    <mergeCell ref="B8:B9"/>
    <mergeCell ref="D8:D9"/>
    <mergeCell ref="E8:E9"/>
    <mergeCell ref="A1:E1"/>
    <mergeCell ref="A2:E2"/>
    <mergeCell ref="A3:E3"/>
    <mergeCell ref="A5:E5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workbookViewId="0">
      <selection activeCell="E21" sqref="E21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34" t="s">
        <v>545</v>
      </c>
      <c r="B1" s="334"/>
      <c r="C1" s="334"/>
      <c r="D1" s="334"/>
    </row>
    <row r="2" spans="1:4" ht="15.75" x14ac:dyDescent="0.25">
      <c r="A2" s="336" t="s">
        <v>467</v>
      </c>
      <c r="B2" s="336"/>
      <c r="C2" s="336"/>
      <c r="D2" s="336"/>
    </row>
    <row r="3" spans="1:4" ht="15.75" x14ac:dyDescent="0.25">
      <c r="A3" s="337" t="s">
        <v>558</v>
      </c>
      <c r="B3" s="337"/>
      <c r="C3" s="337"/>
      <c r="D3" s="337"/>
    </row>
    <row r="4" spans="1:4" s="323" customFormat="1" x14ac:dyDescent="0.25">
      <c r="A4"/>
      <c r="B4"/>
      <c r="C4"/>
      <c r="D4"/>
    </row>
    <row r="7" spans="1:4" x14ac:dyDescent="0.25">
      <c r="A7" t="s">
        <v>559</v>
      </c>
    </row>
  </sheetData>
  <mergeCells count="3">
    <mergeCell ref="A1:D1"/>
    <mergeCell ref="A2:D2"/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B16" sqref="B16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331" t="s">
        <v>546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480</v>
      </c>
      <c r="B3" s="332"/>
      <c r="C3" s="332"/>
      <c r="D3" s="332"/>
      <c r="E3" s="332"/>
    </row>
    <row r="5" spans="1:5" ht="15.75" thickBot="1" x14ac:dyDescent="0.3">
      <c r="E5" s="89" t="s">
        <v>406</v>
      </c>
    </row>
    <row r="6" spans="1:5" ht="15.75" thickBot="1" x14ac:dyDescent="0.3">
      <c r="A6" s="329" t="s">
        <v>407</v>
      </c>
      <c r="B6" s="330"/>
      <c r="D6" s="329" t="s">
        <v>408</v>
      </c>
      <c r="E6" s="330"/>
    </row>
    <row r="7" spans="1:5" x14ac:dyDescent="0.25">
      <c r="A7" s="338" t="s">
        <v>409</v>
      </c>
      <c r="B7" s="324" t="s">
        <v>557</v>
      </c>
      <c r="D7" s="338" t="s">
        <v>409</v>
      </c>
      <c r="E7" s="324" t="s">
        <v>557</v>
      </c>
    </row>
    <row r="8" spans="1:5" ht="15.75" thickBot="1" x14ac:dyDescent="0.3">
      <c r="A8" s="339"/>
      <c r="B8" s="325"/>
      <c r="D8" s="339"/>
      <c r="E8" s="325"/>
    </row>
    <row r="9" spans="1:5" ht="30.75" x14ac:dyDescent="0.3">
      <c r="A9" s="148" t="s">
        <v>481</v>
      </c>
      <c r="B9" s="149">
        <f>+'2_M_Bevételek'!D72</f>
        <v>14594</v>
      </c>
      <c r="D9" s="150" t="s">
        <v>453</v>
      </c>
      <c r="E9" s="151">
        <v>0</v>
      </c>
    </row>
    <row r="10" spans="1:5" ht="45.75" x14ac:dyDescent="0.3">
      <c r="A10" s="152" t="s">
        <v>482</v>
      </c>
      <c r="B10" s="153">
        <v>0</v>
      </c>
      <c r="D10" s="154" t="s">
        <v>483</v>
      </c>
      <c r="E10" s="155">
        <v>0</v>
      </c>
    </row>
    <row r="11" spans="1:5" x14ac:dyDescent="0.25">
      <c r="A11" s="156" t="s">
        <v>484</v>
      </c>
      <c r="B11" s="155">
        <v>0</v>
      </c>
      <c r="D11" s="157" t="s">
        <v>485</v>
      </c>
      <c r="E11" s="155"/>
    </row>
    <row r="12" spans="1:5" x14ac:dyDescent="0.25">
      <c r="A12" s="156" t="s">
        <v>486</v>
      </c>
      <c r="B12" s="155">
        <v>0</v>
      </c>
      <c r="D12" s="157" t="s">
        <v>485</v>
      </c>
      <c r="E12" s="155"/>
    </row>
    <row r="13" spans="1:5" ht="15.75" thickBot="1" x14ac:dyDescent="0.3">
      <c r="A13" s="158" t="s">
        <v>458</v>
      </c>
      <c r="B13" s="159">
        <v>0</v>
      </c>
      <c r="D13" s="160" t="s">
        <v>485</v>
      </c>
      <c r="E13" s="159"/>
    </row>
    <row r="14" spans="1:5" ht="15.75" thickBot="1" x14ac:dyDescent="0.3">
      <c r="A14" s="161" t="s">
        <v>487</v>
      </c>
      <c r="B14" s="162">
        <f>SUM(B9:B10)</f>
        <v>14594</v>
      </c>
      <c r="D14" s="163" t="s">
        <v>488</v>
      </c>
      <c r="E14" s="162">
        <f>SUM(E9:E10)</f>
        <v>0</v>
      </c>
    </row>
  </sheetData>
  <mergeCells count="9">
    <mergeCell ref="A7:A8"/>
    <mergeCell ref="B7:B8"/>
    <mergeCell ref="D7:D8"/>
    <mergeCell ref="E7:E8"/>
    <mergeCell ref="A1:E1"/>
    <mergeCell ref="A2:E2"/>
    <mergeCell ref="A3:E3"/>
    <mergeCell ref="A6:B6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I36" sqref="I36"/>
    </sheetView>
  </sheetViews>
  <sheetFormatPr defaultRowHeight="15" x14ac:dyDescent="0.25"/>
  <cols>
    <col min="1" max="1" width="40.28515625" bestFit="1" customWidth="1"/>
    <col min="2" max="2" width="14.28515625" customWidth="1"/>
    <col min="3" max="3" width="15.85546875" bestFit="1" customWidth="1"/>
    <col min="4" max="5" width="17.7109375" bestFit="1" customWidth="1"/>
  </cols>
  <sheetData>
    <row r="1" spans="1:5" ht="15.75" x14ac:dyDescent="0.25">
      <c r="A1" s="334" t="s">
        <v>547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40" t="s">
        <v>489</v>
      </c>
      <c r="B3" s="340"/>
      <c r="C3" s="340"/>
      <c r="D3" s="340"/>
      <c r="E3" s="340"/>
    </row>
    <row r="4" spans="1:5" ht="15.75" thickBot="1" x14ac:dyDescent="0.3">
      <c r="A4" s="341" t="s">
        <v>406</v>
      </c>
      <c r="B4" s="341"/>
      <c r="C4" s="341"/>
      <c r="D4" s="341"/>
      <c r="E4" s="341"/>
    </row>
    <row r="5" spans="1:5" ht="39.75" thickBot="1" x14ac:dyDescent="0.3">
      <c r="A5" s="164" t="s">
        <v>490</v>
      </c>
      <c r="B5" s="165" t="s">
        <v>491</v>
      </c>
      <c r="C5" s="165" t="s">
        <v>492</v>
      </c>
      <c r="D5" s="165" t="s">
        <v>493</v>
      </c>
      <c r="E5" s="165" t="s">
        <v>560</v>
      </c>
    </row>
    <row r="6" spans="1:5" ht="15.75" thickBot="1" x14ac:dyDescent="0.3">
      <c r="A6" s="166" t="s">
        <v>414</v>
      </c>
      <c r="B6" s="167">
        <f>+'2_M_Bevételek'!D15</f>
        <v>1040000</v>
      </c>
      <c r="C6" s="167">
        <v>1040000</v>
      </c>
      <c r="D6" s="167">
        <v>1040000</v>
      </c>
      <c r="E6" s="168">
        <v>1040000</v>
      </c>
    </row>
    <row r="7" spans="1:5" ht="15.75" thickBot="1" x14ac:dyDescent="0.3">
      <c r="A7" s="133" t="s">
        <v>265</v>
      </c>
      <c r="B7" s="167">
        <v>0</v>
      </c>
      <c r="C7" s="167">
        <v>0</v>
      </c>
      <c r="D7" s="167">
        <v>0</v>
      </c>
      <c r="E7" s="168">
        <v>0</v>
      </c>
    </row>
    <row r="8" spans="1:5" ht="15.75" thickBot="1" x14ac:dyDescent="0.3">
      <c r="A8" s="135" t="s">
        <v>417</v>
      </c>
      <c r="B8" s="167">
        <v>0</v>
      </c>
      <c r="C8" s="167">
        <v>0</v>
      </c>
      <c r="D8" s="167">
        <v>0</v>
      </c>
      <c r="E8" s="168">
        <v>0</v>
      </c>
    </row>
    <row r="9" spans="1:5" ht="15.75" thickBot="1" x14ac:dyDescent="0.3">
      <c r="A9" s="138" t="s">
        <v>419</v>
      </c>
      <c r="B9" s="167">
        <v>0</v>
      </c>
      <c r="C9" s="167">
        <v>0</v>
      </c>
      <c r="D9" s="167">
        <v>0</v>
      </c>
      <c r="E9" s="168">
        <v>0</v>
      </c>
    </row>
    <row r="10" spans="1:5" ht="15.75" thickBot="1" x14ac:dyDescent="0.3">
      <c r="A10" s="138" t="s">
        <v>421</v>
      </c>
      <c r="B10" s="167">
        <v>0</v>
      </c>
      <c r="C10" s="167">
        <v>0</v>
      </c>
      <c r="D10" s="167">
        <v>0</v>
      </c>
      <c r="E10" s="168">
        <v>0</v>
      </c>
    </row>
    <row r="11" spans="1:5" ht="15.75" thickBot="1" x14ac:dyDescent="0.3">
      <c r="A11" s="138" t="s">
        <v>423</v>
      </c>
      <c r="B11" s="167">
        <v>0</v>
      </c>
      <c r="C11" s="167">
        <v>0</v>
      </c>
      <c r="D11" s="167">
        <v>0</v>
      </c>
      <c r="E11" s="168">
        <v>0</v>
      </c>
    </row>
    <row r="12" spans="1:5" ht="15.75" thickBot="1" x14ac:dyDescent="0.3">
      <c r="A12" s="138" t="s">
        <v>425</v>
      </c>
      <c r="B12" s="167">
        <v>0</v>
      </c>
      <c r="C12" s="167">
        <v>0</v>
      </c>
      <c r="D12" s="167">
        <v>0</v>
      </c>
      <c r="E12" s="168">
        <v>0</v>
      </c>
    </row>
    <row r="13" spans="1:5" ht="15.75" thickBot="1" x14ac:dyDescent="0.3">
      <c r="A13" s="133" t="s">
        <v>433</v>
      </c>
      <c r="B13" s="167">
        <v>0</v>
      </c>
      <c r="C13" s="167">
        <v>0</v>
      </c>
      <c r="D13" s="167">
        <v>0</v>
      </c>
      <c r="E13" s="168">
        <v>0</v>
      </c>
    </row>
    <row r="14" spans="1:5" ht="15.75" thickBot="1" x14ac:dyDescent="0.3">
      <c r="A14" s="135" t="s">
        <v>435</v>
      </c>
      <c r="B14" s="167">
        <v>0</v>
      </c>
      <c r="C14" s="167">
        <v>0</v>
      </c>
      <c r="D14" s="167">
        <v>0</v>
      </c>
      <c r="E14" s="168">
        <v>0</v>
      </c>
    </row>
    <row r="15" spans="1:5" ht="15.75" thickBot="1" x14ac:dyDescent="0.3">
      <c r="A15" s="133" t="s">
        <v>437</v>
      </c>
      <c r="B15" s="167">
        <v>0</v>
      </c>
      <c r="C15" s="167">
        <v>0</v>
      </c>
      <c r="D15" s="167">
        <v>0</v>
      </c>
      <c r="E15" s="168">
        <v>0</v>
      </c>
    </row>
    <row r="16" spans="1:5" ht="15.75" thickBot="1" x14ac:dyDescent="0.3">
      <c r="A16" s="138" t="s">
        <v>439</v>
      </c>
      <c r="B16" s="167">
        <v>0</v>
      </c>
      <c r="C16" s="167">
        <v>0</v>
      </c>
      <c r="D16" s="167">
        <v>0</v>
      </c>
      <c r="E16" s="168">
        <v>0</v>
      </c>
    </row>
    <row r="17" spans="1:5" ht="15.75" thickBot="1" x14ac:dyDescent="0.3">
      <c r="A17" s="138" t="s">
        <v>441</v>
      </c>
      <c r="B17" s="167">
        <v>0</v>
      </c>
      <c r="C17" s="167">
        <v>0</v>
      </c>
      <c r="D17" s="167">
        <v>0</v>
      </c>
      <c r="E17" s="168">
        <v>0</v>
      </c>
    </row>
    <row r="18" spans="1:5" ht="15.75" thickBot="1" x14ac:dyDescent="0.3">
      <c r="A18" s="139" t="s">
        <v>448</v>
      </c>
      <c r="B18" s="167">
        <v>0</v>
      </c>
      <c r="C18" s="167">
        <v>0</v>
      </c>
      <c r="D18" s="167">
        <v>0</v>
      </c>
      <c r="E18" s="168">
        <v>0</v>
      </c>
    </row>
    <row r="19" spans="1:5" x14ac:dyDescent="0.25">
      <c r="A19" s="169" t="s">
        <v>450</v>
      </c>
      <c r="B19" s="167">
        <f>+'2_M_Bevételek'!D72</f>
        <v>14594</v>
      </c>
      <c r="C19" s="167">
        <v>15000</v>
      </c>
      <c r="D19" s="167">
        <v>15000</v>
      </c>
      <c r="E19" s="168">
        <v>15000</v>
      </c>
    </row>
    <row r="20" spans="1:5" x14ac:dyDescent="0.25">
      <c r="A20" s="170" t="s">
        <v>494</v>
      </c>
      <c r="B20" s="171">
        <v>0</v>
      </c>
      <c r="C20" s="171">
        <v>0</v>
      </c>
      <c r="D20" s="171">
        <v>0</v>
      </c>
      <c r="E20" s="172">
        <v>0</v>
      </c>
    </row>
    <row r="21" spans="1:5" x14ac:dyDescent="0.25">
      <c r="A21" s="173" t="s">
        <v>458</v>
      </c>
      <c r="B21" s="171">
        <v>0</v>
      </c>
      <c r="C21" s="171">
        <v>0</v>
      </c>
      <c r="D21" s="171">
        <v>0</v>
      </c>
      <c r="E21" s="172">
        <v>0</v>
      </c>
    </row>
    <row r="22" spans="1:5" ht="15.75" thickBot="1" x14ac:dyDescent="0.3">
      <c r="A22" s="174" t="s">
        <v>495</v>
      </c>
      <c r="B22" s="171">
        <v>0</v>
      </c>
      <c r="C22" s="171">
        <v>0</v>
      </c>
      <c r="D22" s="171">
        <v>0</v>
      </c>
      <c r="E22" s="175">
        <v>0</v>
      </c>
    </row>
    <row r="23" spans="1:5" ht="15.75" thickBot="1" x14ac:dyDescent="0.3">
      <c r="A23" s="176" t="s">
        <v>496</v>
      </c>
      <c r="B23" s="177">
        <f>SUM(B6:B22)</f>
        <v>1054594</v>
      </c>
      <c r="C23" s="177">
        <f t="shared" ref="C23:E23" si="0">SUM(C6:C22)</f>
        <v>1055000</v>
      </c>
      <c r="D23" s="177">
        <f t="shared" si="0"/>
        <v>1055000</v>
      </c>
      <c r="E23" s="177">
        <f t="shared" si="0"/>
        <v>1055000</v>
      </c>
    </row>
    <row r="24" spans="1:5" ht="15.75" thickBot="1" x14ac:dyDescent="0.3">
      <c r="A24" s="178"/>
      <c r="B24" s="179"/>
      <c r="C24" s="179"/>
      <c r="D24" s="179"/>
      <c r="E24" s="179"/>
    </row>
    <row r="25" spans="1:5" ht="39.75" thickBot="1" x14ac:dyDescent="0.3">
      <c r="A25" s="180" t="s">
        <v>497</v>
      </c>
      <c r="B25" s="165" t="s">
        <v>491</v>
      </c>
      <c r="C25" s="165" t="s">
        <v>492</v>
      </c>
      <c r="D25" s="165" t="s">
        <v>493</v>
      </c>
      <c r="E25" s="165" t="s">
        <v>560</v>
      </c>
    </row>
    <row r="26" spans="1:5" x14ac:dyDescent="0.25">
      <c r="A26" s="181" t="s">
        <v>415</v>
      </c>
      <c r="B26" s="182">
        <f>+'1_M_Kiadások'!D21</f>
        <v>936000</v>
      </c>
      <c r="C26" s="182">
        <f>+B26</f>
        <v>936000</v>
      </c>
      <c r="D26" s="183">
        <f>+B26</f>
        <v>936000</v>
      </c>
      <c r="E26" s="183">
        <f>+B26</f>
        <v>936000</v>
      </c>
    </row>
    <row r="27" spans="1:5" x14ac:dyDescent="0.25">
      <c r="A27" s="173" t="s">
        <v>416</v>
      </c>
      <c r="B27" s="184">
        <f>+'1_M_Kiadások'!D22</f>
        <v>109512</v>
      </c>
      <c r="C27" s="184">
        <v>110000</v>
      </c>
      <c r="D27" s="185">
        <f>+C27</f>
        <v>110000</v>
      </c>
      <c r="E27" s="185">
        <f>+C27</f>
        <v>110000</v>
      </c>
    </row>
    <row r="28" spans="1:5" x14ac:dyDescent="0.25">
      <c r="A28" s="174" t="s">
        <v>418</v>
      </c>
      <c r="B28" s="184">
        <f>+'1_M_Kiadások'!D47</f>
        <v>9082</v>
      </c>
      <c r="C28" s="185">
        <v>9000</v>
      </c>
      <c r="D28" s="185">
        <f>+C28</f>
        <v>9000</v>
      </c>
      <c r="E28" s="185">
        <f>+C28</f>
        <v>9000</v>
      </c>
    </row>
    <row r="29" spans="1:5" x14ac:dyDescent="0.25">
      <c r="A29" s="174" t="s">
        <v>420</v>
      </c>
      <c r="B29" s="184">
        <v>0</v>
      </c>
      <c r="C29" s="185">
        <v>0</v>
      </c>
      <c r="D29" s="185">
        <v>0</v>
      </c>
      <c r="E29" s="185">
        <v>0</v>
      </c>
    </row>
    <row r="30" spans="1:5" x14ac:dyDescent="0.25">
      <c r="A30" s="174" t="s">
        <v>424</v>
      </c>
      <c r="B30" s="184">
        <v>0</v>
      </c>
      <c r="C30" s="185">
        <v>0</v>
      </c>
      <c r="D30" s="185">
        <v>0</v>
      </c>
      <c r="E30" s="185">
        <v>0</v>
      </c>
    </row>
    <row r="31" spans="1:5" x14ac:dyDescent="0.25">
      <c r="A31" s="140" t="s">
        <v>426</v>
      </c>
      <c r="B31" s="184">
        <v>0</v>
      </c>
      <c r="C31" s="185">
        <v>0</v>
      </c>
      <c r="D31" s="185">
        <v>0</v>
      </c>
      <c r="E31" s="185">
        <v>0</v>
      </c>
    </row>
    <row r="32" spans="1:5" x14ac:dyDescent="0.25">
      <c r="A32" s="174" t="s">
        <v>428</v>
      </c>
      <c r="B32" s="184">
        <v>0</v>
      </c>
      <c r="C32" s="185">
        <v>0</v>
      </c>
      <c r="D32" s="185">
        <v>0</v>
      </c>
      <c r="E32" s="185">
        <v>0</v>
      </c>
    </row>
    <row r="33" spans="1:5" x14ac:dyDescent="0.25">
      <c r="A33" s="174" t="s">
        <v>473</v>
      </c>
      <c r="B33" s="184">
        <v>0</v>
      </c>
      <c r="C33" s="185">
        <v>0</v>
      </c>
      <c r="D33" s="185">
        <v>0</v>
      </c>
      <c r="E33" s="185">
        <v>0</v>
      </c>
    </row>
    <row r="34" spans="1:5" x14ac:dyDescent="0.25">
      <c r="A34" s="186" t="s">
        <v>498</v>
      </c>
      <c r="B34" s="184">
        <v>0</v>
      </c>
      <c r="C34" s="185">
        <v>0</v>
      </c>
      <c r="D34" s="185">
        <v>0</v>
      </c>
      <c r="E34" s="185">
        <v>0</v>
      </c>
    </row>
    <row r="35" spans="1:5" x14ac:dyDescent="0.25">
      <c r="A35" s="174" t="s">
        <v>434</v>
      </c>
      <c r="B35" s="184">
        <v>0</v>
      </c>
      <c r="C35" s="185">
        <v>0</v>
      </c>
      <c r="D35" s="185">
        <v>0</v>
      </c>
      <c r="E35" s="185">
        <v>0</v>
      </c>
    </row>
    <row r="36" spans="1:5" x14ac:dyDescent="0.25">
      <c r="A36" s="169" t="s">
        <v>436</v>
      </c>
      <c r="B36" s="184">
        <v>0</v>
      </c>
      <c r="C36" s="185">
        <v>0</v>
      </c>
      <c r="D36" s="185">
        <v>0</v>
      </c>
      <c r="E36" s="185">
        <v>0</v>
      </c>
    </row>
    <row r="37" spans="1:5" x14ac:dyDescent="0.25">
      <c r="A37" s="174" t="s">
        <v>438</v>
      </c>
      <c r="B37" s="184">
        <v>0</v>
      </c>
      <c r="C37" s="185">
        <v>0</v>
      </c>
      <c r="D37" s="185">
        <v>0</v>
      </c>
      <c r="E37" s="185">
        <v>0</v>
      </c>
    </row>
    <row r="38" spans="1:5" x14ac:dyDescent="0.25">
      <c r="A38" s="174" t="s">
        <v>440</v>
      </c>
      <c r="B38" s="184">
        <v>0</v>
      </c>
      <c r="C38" s="185">
        <v>0</v>
      </c>
      <c r="D38" s="185">
        <v>0</v>
      </c>
      <c r="E38" s="185">
        <v>0</v>
      </c>
    </row>
    <row r="39" spans="1:5" x14ac:dyDescent="0.25">
      <c r="A39" s="174" t="s">
        <v>442</v>
      </c>
      <c r="B39" s="184">
        <v>0</v>
      </c>
      <c r="C39" s="185">
        <v>0</v>
      </c>
      <c r="D39" s="185">
        <v>0</v>
      </c>
      <c r="E39" s="185">
        <v>0</v>
      </c>
    </row>
    <row r="40" spans="1:5" x14ac:dyDescent="0.25">
      <c r="A40" s="186" t="s">
        <v>499</v>
      </c>
      <c r="B40" s="184">
        <v>0</v>
      </c>
      <c r="C40" s="185">
        <v>0</v>
      </c>
      <c r="D40" s="185">
        <v>0</v>
      </c>
      <c r="E40" s="185">
        <v>0</v>
      </c>
    </row>
    <row r="41" spans="1:5" x14ac:dyDescent="0.25">
      <c r="A41" s="174" t="s">
        <v>449</v>
      </c>
      <c r="B41" s="184">
        <v>0</v>
      </c>
      <c r="C41" s="185">
        <v>0</v>
      </c>
      <c r="D41" s="185">
        <v>0</v>
      </c>
      <c r="E41" s="185">
        <v>0</v>
      </c>
    </row>
    <row r="42" spans="1:5" x14ac:dyDescent="0.25">
      <c r="A42" s="173" t="s">
        <v>456</v>
      </c>
      <c r="B42" s="184">
        <v>0</v>
      </c>
      <c r="C42" s="185">
        <v>0</v>
      </c>
      <c r="D42" s="185">
        <v>0</v>
      </c>
      <c r="E42" s="185">
        <v>0</v>
      </c>
    </row>
    <row r="43" spans="1:5" ht="15.75" thickBot="1" x14ac:dyDescent="0.3">
      <c r="A43" s="173" t="s">
        <v>500</v>
      </c>
      <c r="B43" s="187">
        <v>0</v>
      </c>
      <c r="C43" s="188">
        <v>0</v>
      </c>
      <c r="D43" s="188">
        <v>0</v>
      </c>
      <c r="E43" s="188">
        <v>0</v>
      </c>
    </row>
    <row r="44" spans="1:5" ht="15.75" thickBot="1" x14ac:dyDescent="0.3">
      <c r="A44" s="189" t="s">
        <v>501</v>
      </c>
      <c r="B44" s="190">
        <f>SUM(B26:B43)</f>
        <v>1054594</v>
      </c>
      <c r="C44" s="191">
        <f t="shared" ref="C44:E44" si="1">SUM(C26:C43)</f>
        <v>1055000</v>
      </c>
      <c r="D44" s="191">
        <f t="shared" si="1"/>
        <v>1055000</v>
      </c>
      <c r="E44" s="190">
        <f t="shared" si="1"/>
        <v>1055000</v>
      </c>
    </row>
    <row r="46" spans="1:5" x14ac:dyDescent="0.25">
      <c r="B46" s="192">
        <f>+B23-B44</f>
        <v>0</v>
      </c>
      <c r="C46" s="192">
        <f>+C23-C44</f>
        <v>0</v>
      </c>
      <c r="D46" s="192">
        <f t="shared" ref="D46:E46" si="2">+D23-D44</f>
        <v>0</v>
      </c>
      <c r="E46" s="192">
        <f t="shared" si="2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4" sqref="A4:E4"/>
    </sheetView>
  </sheetViews>
  <sheetFormatPr defaultColWidth="8.85546875" defaultRowHeight="15" x14ac:dyDescent="0.25"/>
  <cols>
    <col min="1" max="1" width="80.7109375" style="194" customWidth="1"/>
    <col min="2" max="2" width="20.5703125" style="194" bestFit="1" customWidth="1"/>
    <col min="3" max="4" width="18.42578125" style="194" customWidth="1"/>
    <col min="5" max="5" width="24.5703125" style="285" customWidth="1"/>
    <col min="6" max="6" width="16.28515625" style="194" customWidth="1"/>
    <col min="7" max="7" width="13.5703125" style="194" bestFit="1" customWidth="1"/>
    <col min="8" max="8" width="10.42578125" style="194" customWidth="1"/>
    <col min="9" max="16384" width="8.85546875" style="194"/>
  </cols>
  <sheetData>
    <row r="1" spans="1:14" ht="15.75" x14ac:dyDescent="0.25">
      <c r="A1" s="342" t="s">
        <v>548</v>
      </c>
      <c r="B1" s="342"/>
      <c r="C1" s="342"/>
      <c r="D1" s="342"/>
      <c r="E1" s="342"/>
      <c r="F1" s="193"/>
      <c r="G1" s="193"/>
      <c r="H1" s="193"/>
      <c r="I1" s="193"/>
      <c r="J1" s="193"/>
      <c r="K1" s="193"/>
      <c r="L1" s="193"/>
      <c r="M1" s="193"/>
      <c r="N1" s="193"/>
    </row>
    <row r="2" spans="1:14" ht="15.75" x14ac:dyDescent="0.25">
      <c r="A2" s="343" t="s">
        <v>467</v>
      </c>
      <c r="B2" s="343"/>
      <c r="C2" s="343"/>
      <c r="D2" s="343"/>
      <c r="E2" s="343"/>
      <c r="F2" s="193"/>
      <c r="G2" s="193"/>
      <c r="H2" s="193"/>
      <c r="I2" s="193"/>
    </row>
    <row r="3" spans="1:14" ht="15.75" x14ac:dyDescent="0.25">
      <c r="A3" s="344" t="s">
        <v>561</v>
      </c>
      <c r="B3" s="344"/>
      <c r="C3" s="344"/>
      <c r="D3" s="344"/>
      <c r="E3" s="344"/>
      <c r="F3" s="195"/>
      <c r="G3" s="195"/>
      <c r="H3" s="195"/>
    </row>
    <row r="4" spans="1:14" ht="15.75" x14ac:dyDescent="0.25">
      <c r="A4" s="345"/>
      <c r="B4" s="345"/>
      <c r="C4" s="345"/>
      <c r="D4" s="345"/>
      <c r="E4" s="345"/>
      <c r="F4" s="195"/>
      <c r="G4" s="195"/>
      <c r="H4" s="195"/>
    </row>
    <row r="5" spans="1:14" ht="15.75" thickBot="1" x14ac:dyDescent="0.3">
      <c r="A5" s="346" t="s">
        <v>406</v>
      </c>
      <c r="B5" s="346"/>
      <c r="C5" s="346"/>
      <c r="D5" s="346"/>
      <c r="E5" s="346"/>
      <c r="F5" s="195"/>
      <c r="G5" s="195"/>
      <c r="H5" s="195"/>
    </row>
    <row r="6" spans="1:14" s="201" customFormat="1" ht="49.15" customHeight="1" thickBot="1" x14ac:dyDescent="0.3">
      <c r="A6" s="196" t="s">
        <v>503</v>
      </c>
      <c r="B6" s="197" t="s">
        <v>504</v>
      </c>
      <c r="C6" s="197" t="s">
        <v>505</v>
      </c>
      <c r="D6" s="198" t="s">
        <v>506</v>
      </c>
      <c r="E6" s="199" t="s">
        <v>507</v>
      </c>
      <c r="F6" s="200"/>
      <c r="G6" s="200"/>
      <c r="H6" s="200"/>
    </row>
    <row r="7" spans="1:14" x14ac:dyDescent="0.25">
      <c r="A7" s="202" t="s">
        <v>415</v>
      </c>
      <c r="B7" s="203">
        <f>+'1_M_Kiadások'!D21</f>
        <v>936000</v>
      </c>
      <c r="C7" s="204">
        <v>0</v>
      </c>
      <c r="D7" s="205">
        <v>0</v>
      </c>
      <c r="E7" s="206">
        <f>+B7+C7+D7</f>
        <v>936000</v>
      </c>
      <c r="F7" s="195"/>
      <c r="G7" s="195"/>
      <c r="H7" s="195"/>
      <c r="L7" s="207"/>
    </row>
    <row r="8" spans="1:14" x14ac:dyDescent="0.25">
      <c r="A8" s="208" t="s">
        <v>470</v>
      </c>
      <c r="B8" s="209">
        <f>+'1_M_Kiadások'!D22</f>
        <v>109512</v>
      </c>
      <c r="C8" s="209">
        <v>0</v>
      </c>
      <c r="D8" s="210">
        <v>0</v>
      </c>
      <c r="E8" s="206">
        <f t="shared" ref="E8:E17" si="0">+B8+C8+D8</f>
        <v>109512</v>
      </c>
      <c r="F8" s="195"/>
      <c r="G8" s="195"/>
      <c r="H8" s="195"/>
    </row>
    <row r="9" spans="1:14" x14ac:dyDescent="0.25">
      <c r="A9" s="208" t="s">
        <v>471</v>
      </c>
      <c r="B9" s="209">
        <f>+'1_M_Kiadások'!D47</f>
        <v>9082</v>
      </c>
      <c r="C9" s="209">
        <v>0</v>
      </c>
      <c r="D9" s="210">
        <v>0</v>
      </c>
      <c r="E9" s="206">
        <f t="shared" si="0"/>
        <v>9082</v>
      </c>
      <c r="F9" s="195"/>
      <c r="G9" s="195"/>
      <c r="H9" s="195"/>
    </row>
    <row r="10" spans="1:14" x14ac:dyDescent="0.25">
      <c r="A10" s="208" t="s">
        <v>420</v>
      </c>
      <c r="B10" s="209">
        <v>0</v>
      </c>
      <c r="C10" s="209">
        <v>0</v>
      </c>
      <c r="D10" s="210">
        <v>0</v>
      </c>
      <c r="E10" s="206">
        <f t="shared" si="0"/>
        <v>0</v>
      </c>
      <c r="F10" s="195"/>
      <c r="G10" s="195"/>
      <c r="H10" s="195"/>
    </row>
    <row r="11" spans="1:14" ht="16.5" customHeight="1" x14ac:dyDescent="0.25">
      <c r="A11" s="208" t="s">
        <v>473</v>
      </c>
      <c r="B11" s="211">
        <v>0</v>
      </c>
      <c r="C11" s="211">
        <v>0</v>
      </c>
      <c r="D11" s="212">
        <v>0</v>
      </c>
      <c r="E11" s="206">
        <f t="shared" si="0"/>
        <v>0</v>
      </c>
      <c r="F11" s="195"/>
      <c r="G11" s="195"/>
      <c r="H11" s="195"/>
    </row>
    <row r="12" spans="1:14" x14ac:dyDescent="0.25">
      <c r="A12" s="208" t="s">
        <v>424</v>
      </c>
      <c r="B12" s="211">
        <v>0</v>
      </c>
      <c r="C12" s="209">
        <v>0</v>
      </c>
      <c r="D12" s="210">
        <v>0</v>
      </c>
      <c r="E12" s="206">
        <f t="shared" si="0"/>
        <v>0</v>
      </c>
      <c r="F12" s="195"/>
      <c r="G12" s="195"/>
      <c r="H12" s="195"/>
    </row>
    <row r="13" spans="1:14" x14ac:dyDescent="0.25">
      <c r="A13" s="208" t="s">
        <v>426</v>
      </c>
      <c r="B13" s="211">
        <v>0</v>
      </c>
      <c r="C13" s="209">
        <v>0</v>
      </c>
      <c r="D13" s="210">
        <v>0</v>
      </c>
      <c r="E13" s="206">
        <f t="shared" si="0"/>
        <v>0</v>
      </c>
      <c r="F13" s="195"/>
      <c r="G13" s="195"/>
      <c r="H13" s="195"/>
    </row>
    <row r="14" spans="1:14" ht="17.25" customHeight="1" x14ac:dyDescent="0.25">
      <c r="A14" s="208" t="s">
        <v>428</v>
      </c>
      <c r="B14" s="211">
        <v>0</v>
      </c>
      <c r="C14" s="209">
        <v>0</v>
      </c>
      <c r="D14" s="210">
        <v>0</v>
      </c>
      <c r="E14" s="206">
        <f t="shared" si="0"/>
        <v>0</v>
      </c>
      <c r="F14" s="195"/>
      <c r="G14" s="195"/>
      <c r="H14" s="195"/>
    </row>
    <row r="15" spans="1:14" x14ac:dyDescent="0.25">
      <c r="A15" s="208" t="s">
        <v>198</v>
      </c>
      <c r="B15" s="211">
        <v>0</v>
      </c>
      <c r="C15" s="211">
        <v>0</v>
      </c>
      <c r="D15" s="212">
        <v>0</v>
      </c>
      <c r="E15" s="206">
        <f t="shared" si="0"/>
        <v>0</v>
      </c>
      <c r="F15" s="195"/>
      <c r="G15" s="195"/>
      <c r="H15" s="195"/>
    </row>
    <row r="16" spans="1:14" x14ac:dyDescent="0.25">
      <c r="A16" s="208" t="s">
        <v>508</v>
      </c>
      <c r="B16" s="211">
        <v>0</v>
      </c>
      <c r="C16" s="209">
        <v>0</v>
      </c>
      <c r="D16" s="210">
        <v>0</v>
      </c>
      <c r="E16" s="206">
        <f t="shared" si="0"/>
        <v>0</v>
      </c>
      <c r="F16" s="195"/>
      <c r="G16" s="195"/>
      <c r="H16" s="195"/>
    </row>
    <row r="17" spans="1:8" x14ac:dyDescent="0.25">
      <c r="A17" s="208" t="s">
        <v>475</v>
      </c>
      <c r="B17" s="211">
        <v>0</v>
      </c>
      <c r="C17" s="209">
        <v>0</v>
      </c>
      <c r="D17" s="210">
        <v>0</v>
      </c>
      <c r="E17" s="206">
        <f t="shared" si="0"/>
        <v>0</v>
      </c>
      <c r="F17" s="195"/>
      <c r="G17" s="195"/>
      <c r="H17" s="195"/>
    </row>
    <row r="18" spans="1:8" ht="15.75" thickBot="1" x14ac:dyDescent="0.3">
      <c r="A18" s="213" t="s">
        <v>477</v>
      </c>
      <c r="B18" s="214">
        <f>SUM(B7:B17)</f>
        <v>1054594</v>
      </c>
      <c r="C18" s="214">
        <f>SUM(C7:C17)</f>
        <v>0</v>
      </c>
      <c r="D18" s="215">
        <f>SUM(D16:D17)</f>
        <v>0</v>
      </c>
      <c r="E18" s="216">
        <f>SUM(E7:E17)</f>
        <v>1054594</v>
      </c>
      <c r="F18" s="195"/>
      <c r="G18" s="217"/>
      <c r="H18" s="195"/>
    </row>
    <row r="19" spans="1:8" ht="15.75" x14ac:dyDescent="0.25">
      <c r="A19" s="218" t="s">
        <v>509</v>
      </c>
      <c r="B19" s="219"/>
      <c r="C19" s="219"/>
      <c r="D19" s="219"/>
      <c r="E19" s="220"/>
      <c r="F19" s="195"/>
      <c r="G19" s="195"/>
      <c r="H19" s="195"/>
    </row>
    <row r="20" spans="1:8" ht="15.75" x14ac:dyDescent="0.25">
      <c r="A20" s="221" t="s">
        <v>510</v>
      </c>
      <c r="B20" s="209">
        <v>0</v>
      </c>
      <c r="C20" s="209">
        <v>0</v>
      </c>
      <c r="D20" s="209">
        <v>0</v>
      </c>
      <c r="E20" s="222">
        <f>SUM(B20:D20)</f>
        <v>0</v>
      </c>
      <c r="F20" s="195"/>
      <c r="G20" s="195"/>
      <c r="H20" s="195"/>
    </row>
    <row r="21" spans="1:8" ht="15.75" x14ac:dyDescent="0.25">
      <c r="A21" s="221" t="s">
        <v>511</v>
      </c>
      <c r="B21" s="209">
        <v>0</v>
      </c>
      <c r="C21" s="209">
        <v>0</v>
      </c>
      <c r="D21" s="209">
        <v>0</v>
      </c>
      <c r="E21" s="222">
        <f>SUM(B21:D21)</f>
        <v>0</v>
      </c>
      <c r="F21" s="195"/>
      <c r="G21" s="195"/>
      <c r="H21" s="195"/>
    </row>
    <row r="22" spans="1:8" ht="16.5" thickBot="1" x14ac:dyDescent="0.3">
      <c r="A22" s="223" t="s">
        <v>512</v>
      </c>
      <c r="B22" s="224">
        <f>SUM(B20:B21)</f>
        <v>0</v>
      </c>
      <c r="C22" s="224">
        <f>SUM(C20:C21)</f>
        <v>0</v>
      </c>
      <c r="D22" s="224">
        <f>SUM(D20:D21)</f>
        <v>0</v>
      </c>
      <c r="E22" s="225">
        <f>SUM(E20:E21)</f>
        <v>0</v>
      </c>
      <c r="F22" s="195"/>
      <c r="G22" s="217"/>
      <c r="H22" s="195"/>
    </row>
    <row r="23" spans="1:8" ht="15.75" x14ac:dyDescent="0.25">
      <c r="A23" s="218" t="s">
        <v>513</v>
      </c>
      <c r="B23" s="226"/>
      <c r="C23" s="226"/>
      <c r="D23" s="226"/>
      <c r="E23" s="220"/>
      <c r="F23" s="195"/>
      <c r="G23" s="195"/>
      <c r="H23" s="195"/>
    </row>
    <row r="24" spans="1:8" ht="15.75" x14ac:dyDescent="0.25">
      <c r="A24" s="221" t="s">
        <v>510</v>
      </c>
      <c r="B24" s="209">
        <v>0</v>
      </c>
      <c r="C24" s="209">
        <v>0</v>
      </c>
      <c r="D24" s="209">
        <v>0</v>
      </c>
      <c r="E24" s="222">
        <f>SUM(B24:D24)</f>
        <v>0</v>
      </c>
      <c r="F24" s="195"/>
      <c r="G24" s="195"/>
      <c r="H24" s="195"/>
    </row>
    <row r="25" spans="1:8" ht="16.5" thickBot="1" x14ac:dyDescent="0.3">
      <c r="A25" s="223" t="s">
        <v>514</v>
      </c>
      <c r="B25" s="224">
        <f>SUM(B24:B24)</f>
        <v>0</v>
      </c>
      <c r="C25" s="224">
        <f>SUM(C24:C24)</f>
        <v>0</v>
      </c>
      <c r="D25" s="224">
        <f>SUM(D24:D24)</f>
        <v>0</v>
      </c>
      <c r="E25" s="225">
        <f>SUM(E24:E24)</f>
        <v>0</v>
      </c>
      <c r="F25" s="195"/>
      <c r="G25" s="217"/>
      <c r="H25" s="195"/>
    </row>
    <row r="26" spans="1:8" ht="15.75" x14ac:dyDescent="0.25">
      <c r="A26" s="227" t="s">
        <v>515</v>
      </c>
      <c r="B26" s="228"/>
      <c r="C26" s="228"/>
      <c r="D26" s="228"/>
      <c r="E26" s="229"/>
      <c r="F26" s="195"/>
      <c r="G26" s="195"/>
      <c r="H26" s="195"/>
    </row>
    <row r="27" spans="1:8" ht="15.75" x14ac:dyDescent="0.25">
      <c r="A27" s="230" t="s">
        <v>516</v>
      </c>
      <c r="B27" s="231">
        <v>0</v>
      </c>
      <c r="C27" s="232">
        <v>0</v>
      </c>
      <c r="D27" s="209">
        <v>0</v>
      </c>
      <c r="E27" s="222">
        <f>SUM(B27:D27)</f>
        <v>0</v>
      </c>
      <c r="F27" s="195"/>
      <c r="G27" s="195"/>
      <c r="H27" s="195"/>
    </row>
    <row r="28" spans="1:8" ht="15.75" x14ac:dyDescent="0.25">
      <c r="A28" s="230" t="s">
        <v>517</v>
      </c>
      <c r="B28" s="231">
        <v>0</v>
      </c>
      <c r="C28" s="231">
        <v>0</v>
      </c>
      <c r="D28" s="211">
        <v>0</v>
      </c>
      <c r="E28" s="222">
        <f>SUM(B28:D28)</f>
        <v>0</v>
      </c>
      <c r="F28" s="195"/>
      <c r="G28" s="195"/>
      <c r="H28" s="195"/>
    </row>
    <row r="29" spans="1:8" ht="15.75" x14ac:dyDescent="0.25">
      <c r="A29" s="230" t="s">
        <v>518</v>
      </c>
      <c r="B29" s="231">
        <v>0</v>
      </c>
      <c r="C29" s="209">
        <v>0</v>
      </c>
      <c r="D29" s="211">
        <v>0</v>
      </c>
      <c r="E29" s="222">
        <f>SUM(B29:D29)</f>
        <v>0</v>
      </c>
      <c r="F29" s="195"/>
      <c r="G29" s="195"/>
      <c r="H29" s="195"/>
    </row>
    <row r="30" spans="1:8" ht="15.75" x14ac:dyDescent="0.25">
      <c r="A30" s="233" t="s">
        <v>519</v>
      </c>
      <c r="B30" s="234">
        <f>SUM(B27:B29)</f>
        <v>0</v>
      </c>
      <c r="C30" s="234">
        <f>SUM(C27:C29)</f>
        <v>0</v>
      </c>
      <c r="D30" s="234">
        <f>SUM(D27:D29)</f>
        <v>0</v>
      </c>
      <c r="E30" s="222">
        <f>SUM(E27:E29)</f>
        <v>0</v>
      </c>
      <c r="F30" s="195"/>
      <c r="G30" s="195"/>
      <c r="H30" s="195"/>
    </row>
    <row r="31" spans="1:8" s="238" customFormat="1" ht="15.75" x14ac:dyDescent="0.25">
      <c r="A31" s="235" t="s">
        <v>520</v>
      </c>
      <c r="B31" s="236">
        <f>SUM(B22,B25,B30)</f>
        <v>0</v>
      </c>
      <c r="C31" s="236">
        <f>SUM(C22,C25,C30)</f>
        <v>0</v>
      </c>
      <c r="D31" s="236">
        <f>SUM(D22,D25,D30)</f>
        <v>0</v>
      </c>
      <c r="E31" s="237">
        <f>SUM(E22,E25,E30)</f>
        <v>0</v>
      </c>
    </row>
    <row r="32" spans="1:8" ht="15.75" x14ac:dyDescent="0.25">
      <c r="A32" s="239" t="s">
        <v>521</v>
      </c>
      <c r="B32" s="209">
        <v>0</v>
      </c>
      <c r="C32" s="211">
        <v>0</v>
      </c>
      <c r="D32" s="211">
        <v>0</v>
      </c>
      <c r="E32" s="222">
        <f>SUM(B32:D32)</f>
        <v>0</v>
      </c>
    </row>
    <row r="33" spans="1:8" ht="15.75" x14ac:dyDescent="0.25">
      <c r="A33" s="240" t="s">
        <v>456</v>
      </c>
      <c r="B33" s="241">
        <v>0</v>
      </c>
      <c r="C33" s="241">
        <v>0</v>
      </c>
      <c r="D33" s="241">
        <v>0</v>
      </c>
      <c r="E33" s="222">
        <f>SUM(B33:D33)</f>
        <v>0</v>
      </c>
    </row>
    <row r="34" spans="1:8" ht="15.75" x14ac:dyDescent="0.25">
      <c r="A34" s="240" t="s">
        <v>522</v>
      </c>
      <c r="B34" s="242">
        <v>0</v>
      </c>
      <c r="C34" s="242">
        <v>0</v>
      </c>
      <c r="D34" s="242">
        <v>0</v>
      </c>
      <c r="E34" s="222">
        <f>SUM(B34:D34)</f>
        <v>0</v>
      </c>
    </row>
    <row r="35" spans="1:8" ht="15.75" x14ac:dyDescent="0.25">
      <c r="A35" s="243" t="s">
        <v>523</v>
      </c>
      <c r="B35" s="242">
        <v>0</v>
      </c>
      <c r="C35" s="242">
        <v>0</v>
      </c>
      <c r="D35" s="242">
        <v>0</v>
      </c>
      <c r="E35" s="244"/>
    </row>
    <row r="36" spans="1:8" ht="16.5" thickBot="1" x14ac:dyDescent="0.3">
      <c r="A36" s="245" t="s">
        <v>524</v>
      </c>
      <c r="B36" s="246">
        <f>SUM(B32:B35)</f>
        <v>0</v>
      </c>
      <c r="C36" s="246">
        <f>SUM(C32:C35)</f>
        <v>0</v>
      </c>
      <c r="D36" s="246">
        <f>SUM(D32:D35)</f>
        <v>0</v>
      </c>
      <c r="E36" s="247">
        <f>SUM(E32:E35)</f>
        <v>0</v>
      </c>
    </row>
    <row r="37" spans="1:8" ht="19.5" customHeight="1" thickBot="1" x14ac:dyDescent="0.3">
      <c r="A37" s="248" t="s">
        <v>525</v>
      </c>
      <c r="B37" s="249">
        <f>+B18+B31+B36</f>
        <v>1054594</v>
      </c>
      <c r="C37" s="249">
        <f t="shared" ref="C37:E37" si="1">+C18+C31+C36</f>
        <v>0</v>
      </c>
      <c r="D37" s="249">
        <f t="shared" si="1"/>
        <v>0</v>
      </c>
      <c r="E37" s="250">
        <f t="shared" si="1"/>
        <v>1054594</v>
      </c>
      <c r="G37" s="251"/>
    </row>
    <row r="38" spans="1:8" ht="15" customHeight="1" x14ac:dyDescent="0.25">
      <c r="A38" s="252"/>
      <c r="B38" s="195"/>
      <c r="C38" s="195"/>
      <c r="D38" s="195"/>
      <c r="E38" s="253"/>
    </row>
    <row r="39" spans="1:8" ht="16.5" thickBot="1" x14ac:dyDescent="0.3">
      <c r="A39" s="254"/>
      <c r="B39" s="195"/>
      <c r="C39" s="195"/>
      <c r="D39" s="195"/>
      <c r="E39" s="253"/>
      <c r="F39" s="195"/>
      <c r="G39" s="217"/>
      <c r="H39" s="195"/>
    </row>
    <row r="40" spans="1:8" ht="48" thickBot="1" x14ac:dyDescent="0.3">
      <c r="A40" s="196" t="s">
        <v>503</v>
      </c>
      <c r="B40" s="197" t="s">
        <v>504</v>
      </c>
      <c r="C40" s="197" t="s">
        <v>505</v>
      </c>
      <c r="D40" s="197" t="s">
        <v>526</v>
      </c>
      <c r="E40" s="255" t="s">
        <v>507</v>
      </c>
      <c r="F40" s="256"/>
      <c r="G40" s="257"/>
      <c r="H40" s="258"/>
    </row>
    <row r="41" spans="1:8" ht="15.75" x14ac:dyDescent="0.25">
      <c r="A41" s="259" t="s">
        <v>414</v>
      </c>
      <c r="B41" s="260">
        <f>+'2_M_Bevételek'!D15</f>
        <v>1040000</v>
      </c>
      <c r="C41" s="242">
        <v>0</v>
      </c>
      <c r="D41" s="242">
        <v>0</v>
      </c>
      <c r="E41" s="220">
        <f>+B41+C41+D41</f>
        <v>1040000</v>
      </c>
      <c r="F41" s="261"/>
      <c r="G41" s="262"/>
      <c r="H41" s="262"/>
    </row>
    <row r="42" spans="1:8" ht="15.75" x14ac:dyDescent="0.25">
      <c r="A42" s="233" t="s">
        <v>265</v>
      </c>
      <c r="B42" s="242">
        <v>0</v>
      </c>
      <c r="C42" s="242">
        <v>0</v>
      </c>
      <c r="D42" s="242">
        <v>0</v>
      </c>
      <c r="E42" s="222">
        <f t="shared" ref="E42:E48" si="2">+B42+C42+D42</f>
        <v>0</v>
      </c>
      <c r="F42" s="261"/>
      <c r="G42" s="262"/>
      <c r="H42" s="262"/>
    </row>
    <row r="43" spans="1:8" ht="15.75" x14ac:dyDescent="0.25">
      <c r="A43" s="263" t="s">
        <v>417</v>
      </c>
      <c r="B43" s="264">
        <v>0</v>
      </c>
      <c r="C43" s="242">
        <v>0</v>
      </c>
      <c r="D43" s="242">
        <v>0</v>
      </c>
      <c r="E43" s="222">
        <f t="shared" si="2"/>
        <v>0</v>
      </c>
      <c r="F43" s="261"/>
      <c r="G43" s="262"/>
      <c r="H43" s="262"/>
    </row>
    <row r="44" spans="1:8" ht="15.75" x14ac:dyDescent="0.25">
      <c r="A44" s="263" t="s">
        <v>419</v>
      </c>
      <c r="B44" s="264">
        <v>0</v>
      </c>
      <c r="C44" s="242">
        <v>0</v>
      </c>
      <c r="D44" s="242">
        <v>0</v>
      </c>
      <c r="E44" s="222">
        <f t="shared" si="2"/>
        <v>0</v>
      </c>
      <c r="F44" s="261"/>
      <c r="G44" s="265"/>
      <c r="H44" s="265"/>
    </row>
    <row r="45" spans="1:8" ht="15.75" x14ac:dyDescent="0.25">
      <c r="A45" s="263" t="s">
        <v>421</v>
      </c>
      <c r="B45" s="264">
        <v>0</v>
      </c>
      <c r="C45" s="242">
        <v>0</v>
      </c>
      <c r="D45" s="242">
        <v>0</v>
      </c>
      <c r="E45" s="222">
        <f t="shared" si="2"/>
        <v>0</v>
      </c>
      <c r="F45" s="195"/>
      <c r="G45" s="195"/>
      <c r="H45" s="195"/>
    </row>
    <row r="46" spans="1:8" ht="15.75" x14ac:dyDescent="0.25">
      <c r="A46" s="233" t="s">
        <v>423</v>
      </c>
      <c r="B46" s="242">
        <v>0</v>
      </c>
      <c r="C46" s="242">
        <v>0</v>
      </c>
      <c r="D46" s="242">
        <v>0</v>
      </c>
      <c r="E46" s="222">
        <f t="shared" si="2"/>
        <v>0</v>
      </c>
      <c r="F46" s="195"/>
      <c r="G46" s="195"/>
      <c r="H46" s="195"/>
    </row>
    <row r="47" spans="1:8" ht="18.75" customHeight="1" x14ac:dyDescent="0.25">
      <c r="A47" s="263" t="s">
        <v>425</v>
      </c>
      <c r="B47" s="242">
        <v>0</v>
      </c>
      <c r="C47" s="242">
        <v>0</v>
      </c>
      <c r="D47" s="242">
        <v>0</v>
      </c>
      <c r="E47" s="222">
        <f t="shared" si="2"/>
        <v>0</v>
      </c>
      <c r="F47" s="195"/>
      <c r="G47" s="195"/>
      <c r="H47" s="195"/>
    </row>
    <row r="48" spans="1:8" ht="18.75" customHeight="1" x14ac:dyDescent="0.25">
      <c r="A48" s="263" t="s">
        <v>427</v>
      </c>
      <c r="B48" s="241">
        <v>0</v>
      </c>
      <c r="C48" s="241">
        <v>0</v>
      </c>
      <c r="D48" s="241">
        <v>0</v>
      </c>
      <c r="E48" s="222">
        <f t="shared" si="2"/>
        <v>0</v>
      </c>
      <c r="F48" s="195"/>
      <c r="G48" s="195"/>
      <c r="H48" s="195"/>
    </row>
    <row r="49" spans="1:8" ht="18.75" customHeight="1" thickBot="1" x14ac:dyDescent="0.3">
      <c r="A49" s="266" t="s">
        <v>527</v>
      </c>
      <c r="B49" s="267">
        <f>SUM(B41:B48)</f>
        <v>1040000</v>
      </c>
      <c r="C49" s="267">
        <f t="shared" ref="C49:D49" si="3">SUM(C41:C48)</f>
        <v>0</v>
      </c>
      <c r="D49" s="267">
        <f t="shared" si="3"/>
        <v>0</v>
      </c>
      <c r="E49" s="268">
        <f>SUM(E41:E48)</f>
        <v>1040000</v>
      </c>
      <c r="F49" s="195"/>
      <c r="G49" s="195"/>
      <c r="H49" s="195"/>
    </row>
    <row r="50" spans="1:8" ht="18.75" customHeight="1" x14ac:dyDescent="0.25">
      <c r="A50" s="269" t="s">
        <v>433</v>
      </c>
      <c r="B50" s="270">
        <v>0</v>
      </c>
      <c r="C50" s="271">
        <v>0</v>
      </c>
      <c r="D50" s="271">
        <v>0</v>
      </c>
      <c r="E50" s="220">
        <f>+B50+C50+D50</f>
        <v>0</v>
      </c>
      <c r="F50" s="195"/>
      <c r="G50" s="195"/>
      <c r="H50" s="195"/>
    </row>
    <row r="51" spans="1:8" ht="18.75" customHeight="1" x14ac:dyDescent="0.25">
      <c r="A51" s="272" t="s">
        <v>435</v>
      </c>
      <c r="B51" s="241">
        <v>0</v>
      </c>
      <c r="C51" s="242">
        <v>0</v>
      </c>
      <c r="D51" s="242">
        <v>0</v>
      </c>
      <c r="E51" s="222">
        <f t="shared" ref="E51:E55" si="4">+B51+C51+D51</f>
        <v>0</v>
      </c>
      <c r="F51" s="195"/>
      <c r="G51" s="195"/>
      <c r="H51" s="195"/>
    </row>
    <row r="52" spans="1:8" ht="18.75" customHeight="1" x14ac:dyDescent="0.25">
      <c r="A52" s="273" t="s">
        <v>437</v>
      </c>
      <c r="B52" s="242">
        <v>0</v>
      </c>
      <c r="C52" s="242">
        <v>0</v>
      </c>
      <c r="D52" s="242">
        <v>0</v>
      </c>
      <c r="E52" s="229">
        <f t="shared" si="4"/>
        <v>0</v>
      </c>
      <c r="F52" s="195"/>
      <c r="G52" s="195"/>
      <c r="H52" s="195"/>
    </row>
    <row r="53" spans="1:8" ht="18.75" customHeight="1" x14ac:dyDescent="0.25">
      <c r="A53" s="273" t="s">
        <v>439</v>
      </c>
      <c r="B53" s="242">
        <v>0</v>
      </c>
      <c r="C53" s="242">
        <v>0</v>
      </c>
      <c r="D53" s="242">
        <v>0</v>
      </c>
      <c r="E53" s="222">
        <f t="shared" si="4"/>
        <v>0</v>
      </c>
      <c r="F53" s="195"/>
      <c r="G53" s="195"/>
      <c r="H53" s="195"/>
    </row>
    <row r="54" spans="1:8" ht="18.75" customHeight="1" x14ac:dyDescent="0.25">
      <c r="A54" s="273" t="s">
        <v>441</v>
      </c>
      <c r="B54" s="242">
        <v>0</v>
      </c>
      <c r="C54" s="242">
        <v>0</v>
      </c>
      <c r="D54" s="242">
        <v>0</v>
      </c>
      <c r="E54" s="222">
        <f t="shared" si="4"/>
        <v>0</v>
      </c>
      <c r="F54" s="195"/>
      <c r="G54" s="195"/>
      <c r="H54" s="195"/>
    </row>
    <row r="55" spans="1:8" ht="18.75" customHeight="1" x14ac:dyDescent="0.25">
      <c r="A55" s="273" t="s">
        <v>443</v>
      </c>
      <c r="B55" s="242">
        <v>0</v>
      </c>
      <c r="C55" s="242">
        <v>0</v>
      </c>
      <c r="D55" s="242">
        <v>0</v>
      </c>
      <c r="E55" s="229">
        <f t="shared" si="4"/>
        <v>0</v>
      </c>
      <c r="F55" s="195"/>
      <c r="G55" s="195"/>
      <c r="H55" s="195"/>
    </row>
    <row r="56" spans="1:8" ht="18.75" customHeight="1" thickBot="1" x14ac:dyDescent="0.3">
      <c r="A56" s="274" t="s">
        <v>528</v>
      </c>
      <c r="B56" s="214">
        <f>SUM(B50:B55)</f>
        <v>0</v>
      </c>
      <c r="C56" s="214">
        <f t="shared" ref="C56:D56" si="5">SUM(C50:C55)</f>
        <v>0</v>
      </c>
      <c r="D56" s="214">
        <f t="shared" si="5"/>
        <v>0</v>
      </c>
      <c r="E56" s="275">
        <f>SUM(E50:E55)</f>
        <v>0</v>
      </c>
      <c r="F56" s="195"/>
      <c r="G56" s="195"/>
      <c r="H56" s="195"/>
    </row>
    <row r="57" spans="1:8" ht="15.75" thickBot="1" x14ac:dyDescent="0.3">
      <c r="A57" s="269" t="s">
        <v>448</v>
      </c>
      <c r="B57" s="270">
        <f>+'2_M_Bevételek'!D72</f>
        <v>14594</v>
      </c>
      <c r="C57" s="219">
        <v>0</v>
      </c>
      <c r="D57" s="219">
        <v>0</v>
      </c>
      <c r="E57" s="220">
        <f>+B57+C57+D57</f>
        <v>14594</v>
      </c>
      <c r="F57" s="195"/>
      <c r="G57" s="195"/>
      <c r="H57" s="195"/>
    </row>
    <row r="58" spans="1:8" x14ac:dyDescent="0.25">
      <c r="A58" s="272" t="s">
        <v>450</v>
      </c>
      <c r="B58" s="270">
        <v>0</v>
      </c>
      <c r="C58" s="211">
        <v>0</v>
      </c>
      <c r="D58" s="211">
        <f>SUM(D43,D47,D52,D56,D57,)</f>
        <v>0</v>
      </c>
      <c r="E58" s="222">
        <f t="shared" ref="E58:E62" si="6">+B58+C58+D58</f>
        <v>0</v>
      </c>
      <c r="F58" s="195"/>
      <c r="G58" s="195"/>
      <c r="H58" s="195"/>
    </row>
    <row r="59" spans="1:8" x14ac:dyDescent="0.25">
      <c r="A59" s="272" t="s">
        <v>452</v>
      </c>
      <c r="B59" s="209">
        <v>0</v>
      </c>
      <c r="C59" s="211">
        <v>0</v>
      </c>
      <c r="D59" s="211">
        <v>0</v>
      </c>
      <c r="E59" s="222">
        <f t="shared" si="6"/>
        <v>0</v>
      </c>
      <c r="F59" s="195"/>
      <c r="G59" s="195"/>
      <c r="H59" s="195"/>
    </row>
    <row r="60" spans="1:8" x14ac:dyDescent="0.25">
      <c r="A60" s="272" t="s">
        <v>454</v>
      </c>
      <c r="B60" s="209">
        <v>0</v>
      </c>
      <c r="C60" s="211">
        <v>0</v>
      </c>
      <c r="D60" s="211">
        <v>0</v>
      </c>
      <c r="E60" s="222">
        <f t="shared" si="6"/>
        <v>0</v>
      </c>
      <c r="F60" s="195"/>
      <c r="G60" s="195"/>
      <c r="H60" s="195"/>
    </row>
    <row r="61" spans="1:8" x14ac:dyDescent="0.25">
      <c r="A61" s="272" t="s">
        <v>457</v>
      </c>
      <c r="B61" s="209">
        <v>0</v>
      </c>
      <c r="C61" s="211">
        <v>0</v>
      </c>
      <c r="D61" s="211">
        <v>0</v>
      </c>
      <c r="E61" s="222">
        <f t="shared" si="6"/>
        <v>0</v>
      </c>
      <c r="F61" s="195"/>
      <c r="G61" s="195"/>
      <c r="H61" s="195"/>
    </row>
    <row r="62" spans="1:8" x14ac:dyDescent="0.25">
      <c r="A62" s="272" t="s">
        <v>458</v>
      </c>
      <c r="B62" s="209">
        <v>0</v>
      </c>
      <c r="C62" s="211">
        <v>0</v>
      </c>
      <c r="D62" s="211">
        <v>0</v>
      </c>
      <c r="E62" s="222">
        <f t="shared" si="6"/>
        <v>0</v>
      </c>
      <c r="F62" s="195"/>
      <c r="G62" s="195"/>
      <c r="H62" s="195"/>
    </row>
    <row r="63" spans="1:8" ht="18.75" customHeight="1" thickBot="1" x14ac:dyDescent="0.3">
      <c r="A63" s="274" t="s">
        <v>529</v>
      </c>
      <c r="B63" s="267">
        <f>SUM(B57:B62)</f>
        <v>14594</v>
      </c>
      <c r="C63" s="214"/>
      <c r="D63" s="214"/>
      <c r="E63" s="275">
        <f>SUM(B63:D63)</f>
        <v>14594</v>
      </c>
      <c r="F63" s="195"/>
      <c r="G63" s="195"/>
      <c r="H63" s="195"/>
    </row>
    <row r="64" spans="1:8" ht="15.75" x14ac:dyDescent="0.25">
      <c r="A64" s="259" t="s">
        <v>530</v>
      </c>
      <c r="B64" s="270">
        <v>0</v>
      </c>
      <c r="C64" s="219">
        <v>0</v>
      </c>
      <c r="D64" s="219">
        <v>0</v>
      </c>
      <c r="E64" s="220">
        <f>+B64+C64+D64</f>
        <v>0</v>
      </c>
      <c r="F64" s="195"/>
      <c r="G64" s="217"/>
      <c r="H64" s="195"/>
    </row>
    <row r="65" spans="1:8" ht="15.75" x14ac:dyDescent="0.25">
      <c r="A65" s="263" t="s">
        <v>531</v>
      </c>
      <c r="B65" s="209">
        <v>0</v>
      </c>
      <c r="C65" s="211">
        <v>0</v>
      </c>
      <c r="D65" s="211">
        <v>0</v>
      </c>
      <c r="E65" s="222">
        <f t="shared" ref="E65:E68" si="7">+B65+C65+D65</f>
        <v>0</v>
      </c>
      <c r="F65" s="195"/>
      <c r="G65" s="217"/>
      <c r="H65" s="195"/>
    </row>
    <row r="66" spans="1:8" ht="15.75" x14ac:dyDescent="0.25">
      <c r="A66" s="263" t="s">
        <v>484</v>
      </c>
      <c r="B66" s="209">
        <v>0</v>
      </c>
      <c r="C66" s="211">
        <v>0</v>
      </c>
      <c r="D66" s="211">
        <v>0</v>
      </c>
      <c r="E66" s="222">
        <f t="shared" si="7"/>
        <v>0</v>
      </c>
      <c r="F66" s="195"/>
      <c r="G66" s="217"/>
      <c r="H66" s="195"/>
    </row>
    <row r="67" spans="1:8" ht="15.75" x14ac:dyDescent="0.25">
      <c r="A67" s="263" t="s">
        <v>486</v>
      </c>
      <c r="B67" s="209">
        <v>0</v>
      </c>
      <c r="C67" s="211">
        <v>0</v>
      </c>
      <c r="D67" s="211">
        <v>0</v>
      </c>
      <c r="E67" s="222">
        <f t="shared" si="7"/>
        <v>0</v>
      </c>
      <c r="F67" s="195"/>
      <c r="G67" s="217"/>
      <c r="H67" s="195"/>
    </row>
    <row r="68" spans="1:8" ht="15.75" x14ac:dyDescent="0.25">
      <c r="A68" s="263" t="s">
        <v>458</v>
      </c>
      <c r="B68" s="209">
        <v>0</v>
      </c>
      <c r="C68" s="211">
        <v>0</v>
      </c>
      <c r="D68" s="211">
        <v>0</v>
      </c>
      <c r="E68" s="222">
        <f t="shared" si="7"/>
        <v>0</v>
      </c>
      <c r="F68" s="195"/>
      <c r="G68" s="217"/>
      <c r="H68" s="195"/>
    </row>
    <row r="69" spans="1:8" ht="18.75" customHeight="1" thickBot="1" x14ac:dyDescent="0.3">
      <c r="A69" s="274" t="s">
        <v>532</v>
      </c>
      <c r="B69" s="267">
        <f>SUM(B64:B68)</f>
        <v>0</v>
      </c>
      <c r="C69" s="267">
        <f t="shared" ref="C69:E69" si="8">SUM(C64:C68)</f>
        <v>0</v>
      </c>
      <c r="D69" s="267">
        <f t="shared" si="8"/>
        <v>0</v>
      </c>
      <c r="E69" s="276">
        <f t="shared" si="8"/>
        <v>0</v>
      </c>
      <c r="F69" s="195"/>
      <c r="G69" s="195"/>
      <c r="H69" s="195"/>
    </row>
    <row r="70" spans="1:8" ht="19.5" customHeight="1" thickBot="1" x14ac:dyDescent="0.3">
      <c r="A70" s="248" t="s">
        <v>533</v>
      </c>
      <c r="B70" s="249">
        <f>+B49+B56+B63+B69</f>
        <v>1054594</v>
      </c>
      <c r="C70" s="249">
        <f t="shared" ref="C70:E70" si="9">+C49+C56+C63+C69</f>
        <v>0</v>
      </c>
      <c r="D70" s="249">
        <f t="shared" si="9"/>
        <v>0</v>
      </c>
      <c r="E70" s="250">
        <f t="shared" si="9"/>
        <v>1054594</v>
      </c>
      <c r="G70" s="251"/>
    </row>
    <row r="71" spans="1:8" x14ac:dyDescent="0.25">
      <c r="A71" s="195"/>
      <c r="B71" s="195"/>
      <c r="C71" s="195"/>
      <c r="D71" s="195"/>
      <c r="E71" s="253"/>
      <c r="F71" s="195"/>
      <c r="G71" s="217"/>
      <c r="H71" s="195"/>
    </row>
    <row r="72" spans="1:8" ht="15.75" x14ac:dyDescent="0.25">
      <c r="A72" s="277"/>
      <c r="B72" s="195"/>
      <c r="C72" s="195"/>
      <c r="D72" s="195"/>
      <c r="E72" s="253"/>
      <c r="F72" s="195"/>
      <c r="G72" s="195"/>
      <c r="H72" s="195"/>
    </row>
    <row r="73" spans="1:8" ht="15.75" x14ac:dyDescent="0.25">
      <c r="A73" s="278"/>
      <c r="B73" s="262"/>
      <c r="C73" s="262"/>
      <c r="D73" s="262"/>
      <c r="E73" s="279"/>
      <c r="F73" s="195"/>
      <c r="G73" s="217"/>
      <c r="H73" s="195"/>
    </row>
    <row r="74" spans="1:8" ht="15.75" x14ac:dyDescent="0.25">
      <c r="A74" s="280"/>
      <c r="B74" s="281"/>
      <c r="C74" s="262"/>
      <c r="D74" s="262"/>
      <c r="E74" s="279"/>
      <c r="F74" s="195"/>
      <c r="G74" s="217"/>
      <c r="H74" s="195"/>
    </row>
    <row r="75" spans="1:8" ht="15.75" x14ac:dyDescent="0.25">
      <c r="A75" s="280"/>
      <c r="B75" s="281"/>
      <c r="C75" s="262"/>
      <c r="D75" s="262"/>
      <c r="E75" s="279"/>
      <c r="F75" s="195"/>
      <c r="G75" s="217"/>
      <c r="H75" s="195"/>
    </row>
    <row r="76" spans="1:8" s="282" customFormat="1" ht="15.75" x14ac:dyDescent="0.25">
      <c r="A76" s="278"/>
      <c r="B76" s="262"/>
      <c r="C76" s="262"/>
      <c r="D76" s="262"/>
      <c r="E76" s="279"/>
      <c r="G76" s="283"/>
    </row>
    <row r="77" spans="1:8" ht="15.75" x14ac:dyDescent="0.25">
      <c r="A77" s="280"/>
      <c r="B77" s="281"/>
      <c r="C77" s="281"/>
      <c r="D77" s="281"/>
      <c r="E77" s="284"/>
      <c r="F77" s="195"/>
      <c r="G77" s="217"/>
      <c r="H77" s="195"/>
    </row>
    <row r="78" spans="1:8" s="282" customFormat="1" ht="15.75" x14ac:dyDescent="0.25">
      <c r="A78" s="278"/>
      <c r="B78" s="262"/>
      <c r="C78" s="262"/>
      <c r="D78" s="262"/>
      <c r="E78" s="279"/>
      <c r="G78" s="283"/>
    </row>
    <row r="79" spans="1:8" ht="15.75" x14ac:dyDescent="0.25">
      <c r="A79" s="278"/>
      <c r="B79" s="262"/>
      <c r="C79" s="262"/>
      <c r="D79" s="262"/>
      <c r="E79" s="279"/>
      <c r="F79" s="195"/>
      <c r="G79" s="217"/>
      <c r="H79" s="195"/>
    </row>
    <row r="80" spans="1:8" ht="15.75" x14ac:dyDescent="0.25">
      <c r="A80" s="261"/>
      <c r="B80" s="262"/>
      <c r="C80" s="262"/>
      <c r="D80" s="262"/>
      <c r="E80" s="279"/>
      <c r="F80" s="195"/>
      <c r="G80" s="217"/>
      <c r="H80" s="195"/>
    </row>
    <row r="81" spans="1:8" x14ac:dyDescent="0.25">
      <c r="A81" s="195"/>
      <c r="B81" s="195"/>
      <c r="C81" s="195"/>
      <c r="D81" s="195"/>
      <c r="E81" s="253"/>
      <c r="F81" s="195"/>
      <c r="G81" s="195"/>
      <c r="H81" s="195"/>
    </row>
    <row r="82" spans="1:8" x14ac:dyDescent="0.25">
      <c r="A82" s="195"/>
      <c r="B82" s="195"/>
      <c r="C82" s="195"/>
      <c r="D82" s="195"/>
      <c r="E82" s="253"/>
      <c r="F82" s="195"/>
      <c r="G82" s="195"/>
      <c r="H82" s="195"/>
    </row>
    <row r="83" spans="1:8" x14ac:dyDescent="0.25">
      <c r="A83" s="195"/>
      <c r="B83" s="195"/>
      <c r="C83" s="195"/>
      <c r="D83" s="195"/>
      <c r="E83" s="253"/>
      <c r="F83" s="195"/>
      <c r="G83" s="195"/>
      <c r="H83" s="195"/>
    </row>
    <row r="84" spans="1:8" x14ac:dyDescent="0.25">
      <c r="A84" s="195"/>
      <c r="B84" s="195"/>
      <c r="C84" s="195"/>
      <c r="D84" s="195"/>
      <c r="E84" s="253"/>
      <c r="F84" s="195"/>
      <c r="G84" s="195"/>
      <c r="H84" s="195"/>
    </row>
    <row r="85" spans="1:8" x14ac:dyDescent="0.25">
      <c r="A85" s="195"/>
      <c r="B85" s="195"/>
      <c r="C85" s="195"/>
      <c r="D85" s="195"/>
      <c r="E85" s="253"/>
      <c r="F85" s="195"/>
      <c r="G85" s="195"/>
      <c r="H85" s="195"/>
    </row>
    <row r="86" spans="1:8" x14ac:dyDescent="0.25">
      <c r="A86" s="195"/>
      <c r="B86" s="195"/>
      <c r="C86" s="195"/>
      <c r="D86" s="195"/>
      <c r="E86" s="253"/>
      <c r="F86" s="195"/>
      <c r="G86" s="195"/>
      <c r="H86" s="195"/>
    </row>
    <row r="87" spans="1:8" x14ac:dyDescent="0.25">
      <c r="A87" s="195"/>
      <c r="B87" s="195"/>
      <c r="C87" s="195"/>
      <c r="D87" s="195"/>
      <c r="E87" s="253"/>
      <c r="F87" s="195"/>
      <c r="G87" s="195"/>
      <c r="H87" s="195"/>
    </row>
    <row r="88" spans="1:8" x14ac:dyDescent="0.25">
      <c r="A88" s="195"/>
      <c r="B88" s="195"/>
      <c r="C88" s="195"/>
      <c r="D88" s="195"/>
      <c r="E88" s="253"/>
      <c r="F88" s="195"/>
      <c r="G88" s="195"/>
      <c r="H88" s="195"/>
    </row>
    <row r="89" spans="1:8" x14ac:dyDescent="0.25">
      <c r="A89" s="195"/>
      <c r="B89" s="195"/>
      <c r="C89" s="195"/>
      <c r="D89" s="195"/>
      <c r="E89" s="253"/>
      <c r="F89" s="195"/>
      <c r="G89" s="195"/>
      <c r="H89" s="195"/>
    </row>
    <row r="90" spans="1:8" x14ac:dyDescent="0.25">
      <c r="A90" s="195"/>
      <c r="B90" s="195"/>
      <c r="C90" s="195"/>
      <c r="D90" s="195"/>
      <c r="E90" s="253"/>
      <c r="F90" s="195"/>
      <c r="G90" s="195"/>
      <c r="H90" s="195"/>
    </row>
    <row r="91" spans="1:8" x14ac:dyDescent="0.25">
      <c r="A91" s="195"/>
      <c r="B91" s="195"/>
      <c r="C91" s="195"/>
      <c r="D91" s="195"/>
      <c r="E91" s="253"/>
      <c r="F91" s="195"/>
      <c r="G91" s="195"/>
      <c r="H91" s="195"/>
    </row>
    <row r="92" spans="1:8" x14ac:dyDescent="0.25">
      <c r="A92" s="195"/>
      <c r="B92" s="195"/>
      <c r="C92" s="195"/>
      <c r="D92" s="195"/>
      <c r="E92" s="253"/>
      <c r="F92" s="195"/>
      <c r="G92" s="195"/>
      <c r="H92" s="195"/>
    </row>
    <row r="93" spans="1:8" x14ac:dyDescent="0.25">
      <c r="A93" s="195"/>
      <c r="B93" s="195"/>
      <c r="C93" s="195"/>
      <c r="D93" s="195"/>
      <c r="E93" s="253"/>
      <c r="F93" s="195"/>
      <c r="G93" s="195"/>
      <c r="H93" s="195"/>
    </row>
    <row r="94" spans="1:8" x14ac:dyDescent="0.25">
      <c r="A94" s="195"/>
      <c r="B94" s="195"/>
      <c r="C94" s="195"/>
      <c r="D94" s="195"/>
      <c r="E94" s="253"/>
      <c r="F94" s="195"/>
      <c r="G94" s="195"/>
      <c r="H94" s="195"/>
    </row>
    <row r="95" spans="1:8" x14ac:dyDescent="0.25">
      <c r="A95" s="195"/>
      <c r="B95" s="195"/>
      <c r="C95" s="195"/>
      <c r="D95" s="195"/>
      <c r="E95" s="253"/>
      <c r="F95" s="195"/>
      <c r="G95" s="195"/>
      <c r="H95" s="195"/>
    </row>
    <row r="96" spans="1:8" x14ac:dyDescent="0.25">
      <c r="A96" s="195"/>
      <c r="B96" s="195"/>
      <c r="C96" s="195"/>
      <c r="D96" s="195"/>
      <c r="E96" s="253"/>
      <c r="F96" s="195"/>
      <c r="G96" s="195"/>
      <c r="H96" s="195"/>
    </row>
    <row r="97" spans="1:8" x14ac:dyDescent="0.25">
      <c r="A97" s="195"/>
      <c r="B97" s="195"/>
      <c r="C97" s="195"/>
      <c r="D97" s="195"/>
      <c r="E97" s="253"/>
      <c r="F97" s="195"/>
      <c r="G97" s="195"/>
      <c r="H97" s="195"/>
    </row>
    <row r="98" spans="1:8" x14ac:dyDescent="0.25">
      <c r="A98" s="195"/>
      <c r="B98" s="195"/>
      <c r="C98" s="195"/>
      <c r="D98" s="195"/>
      <c r="E98" s="253"/>
      <c r="F98" s="195"/>
      <c r="G98" s="195"/>
      <c r="H98" s="195"/>
    </row>
    <row r="99" spans="1:8" x14ac:dyDescent="0.25">
      <c r="A99" s="195"/>
      <c r="B99" s="195"/>
      <c r="C99" s="195"/>
      <c r="D99" s="195"/>
      <c r="E99" s="253"/>
      <c r="F99" s="195"/>
      <c r="G99" s="195"/>
      <c r="H99" s="195"/>
    </row>
    <row r="100" spans="1:8" x14ac:dyDescent="0.25">
      <c r="A100" s="195"/>
      <c r="B100" s="195"/>
      <c r="C100" s="195"/>
      <c r="D100" s="195"/>
      <c r="E100" s="253"/>
      <c r="F100" s="195"/>
      <c r="G100" s="195"/>
      <c r="H100" s="195"/>
    </row>
    <row r="101" spans="1:8" x14ac:dyDescent="0.25">
      <c r="A101" s="195"/>
      <c r="B101" s="195"/>
      <c r="C101" s="195"/>
      <c r="D101" s="195"/>
      <c r="E101" s="253"/>
      <c r="F101" s="195"/>
      <c r="G101" s="195"/>
      <c r="H101" s="195"/>
    </row>
    <row r="102" spans="1:8" x14ac:dyDescent="0.25">
      <c r="A102" s="195"/>
      <c r="B102" s="195"/>
      <c r="C102" s="195"/>
      <c r="D102" s="195"/>
      <c r="E102" s="253"/>
      <c r="F102" s="195"/>
      <c r="G102" s="195"/>
      <c r="H102" s="195"/>
    </row>
    <row r="103" spans="1:8" x14ac:dyDescent="0.25">
      <c r="A103" s="195"/>
      <c r="B103" s="195"/>
      <c r="C103" s="195"/>
      <c r="D103" s="195"/>
      <c r="E103" s="253"/>
      <c r="F103" s="195"/>
      <c r="G103" s="195"/>
      <c r="H103" s="195"/>
    </row>
    <row r="104" spans="1:8" x14ac:dyDescent="0.25">
      <c r="A104" s="195"/>
      <c r="B104" s="195"/>
      <c r="C104" s="195"/>
      <c r="D104" s="195"/>
      <c r="E104" s="253"/>
      <c r="F104" s="195"/>
      <c r="G104" s="195"/>
      <c r="H104" s="195"/>
    </row>
    <row r="105" spans="1:8" x14ac:dyDescent="0.25">
      <c r="A105" s="195"/>
      <c r="B105" s="195"/>
      <c r="C105" s="195"/>
      <c r="D105" s="195"/>
      <c r="E105" s="253"/>
      <c r="F105" s="195"/>
      <c r="G105" s="195"/>
      <c r="H105" s="195"/>
    </row>
    <row r="106" spans="1:8" x14ac:dyDescent="0.25">
      <c r="A106" s="195"/>
      <c r="B106" s="195"/>
      <c r="C106" s="195"/>
      <c r="D106" s="195"/>
      <c r="E106" s="253"/>
      <c r="F106" s="195"/>
      <c r="G106" s="195"/>
      <c r="H106" s="195"/>
    </row>
    <row r="107" spans="1:8" x14ac:dyDescent="0.25">
      <c r="A107" s="195"/>
      <c r="B107" s="195"/>
      <c r="C107" s="195"/>
      <c r="D107" s="195"/>
      <c r="E107" s="253"/>
      <c r="F107" s="195"/>
      <c r="G107" s="195"/>
      <c r="H107" s="195"/>
    </row>
    <row r="108" spans="1:8" x14ac:dyDescent="0.25">
      <c r="A108" s="195"/>
      <c r="B108" s="195"/>
      <c r="C108" s="195"/>
      <c r="D108" s="195"/>
      <c r="E108" s="253"/>
      <c r="F108" s="195"/>
      <c r="G108" s="195"/>
      <c r="H108" s="195"/>
    </row>
    <row r="109" spans="1:8" x14ac:dyDescent="0.25">
      <c r="A109" s="195"/>
      <c r="B109" s="195"/>
      <c r="C109" s="195"/>
      <c r="D109" s="195"/>
      <c r="E109" s="253"/>
      <c r="F109" s="195"/>
      <c r="G109" s="195"/>
      <c r="H109" s="195"/>
    </row>
    <row r="110" spans="1:8" x14ac:dyDescent="0.25">
      <c r="A110" s="195"/>
      <c r="B110" s="195"/>
      <c r="C110" s="195"/>
      <c r="D110" s="195"/>
      <c r="E110" s="253"/>
      <c r="F110" s="195"/>
      <c r="G110" s="195"/>
      <c r="H110" s="195"/>
    </row>
    <row r="111" spans="1:8" x14ac:dyDescent="0.25">
      <c r="A111" s="195"/>
      <c r="B111" s="195"/>
      <c r="C111" s="195"/>
      <c r="D111" s="195"/>
      <c r="E111" s="253"/>
      <c r="F111" s="195"/>
      <c r="G111" s="195"/>
      <c r="H111" s="195"/>
    </row>
    <row r="112" spans="1:8" x14ac:dyDescent="0.25">
      <c r="A112" s="195"/>
      <c r="B112" s="195"/>
      <c r="C112" s="195"/>
      <c r="D112" s="195"/>
      <c r="E112" s="253"/>
      <c r="F112" s="195"/>
      <c r="G112" s="195"/>
      <c r="H112" s="195"/>
    </row>
    <row r="113" spans="1:8" x14ac:dyDescent="0.25">
      <c r="A113" s="195"/>
      <c r="B113" s="195"/>
      <c r="C113" s="195"/>
      <c r="D113" s="195"/>
      <c r="E113" s="253"/>
      <c r="F113" s="195"/>
      <c r="G113" s="195"/>
      <c r="H113" s="195"/>
    </row>
    <row r="114" spans="1:8" x14ac:dyDescent="0.25">
      <c r="A114" s="195"/>
      <c r="B114" s="195"/>
      <c r="C114" s="195"/>
      <c r="D114" s="195"/>
      <c r="E114" s="253"/>
      <c r="F114" s="195"/>
      <c r="G114" s="195"/>
      <c r="H114" s="195"/>
    </row>
    <row r="115" spans="1:8" x14ac:dyDescent="0.25">
      <c r="A115" s="195"/>
      <c r="B115" s="195"/>
      <c r="C115" s="195"/>
      <c r="D115" s="195"/>
      <c r="E115" s="253"/>
      <c r="F115" s="195"/>
      <c r="G115" s="195"/>
      <c r="H115" s="195"/>
    </row>
    <row r="116" spans="1:8" x14ac:dyDescent="0.25">
      <c r="A116" s="195"/>
      <c r="B116" s="195"/>
      <c r="C116" s="195"/>
      <c r="D116" s="195"/>
      <c r="E116" s="253"/>
      <c r="F116" s="195"/>
      <c r="G116" s="195"/>
      <c r="H116" s="19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7" sqref="A7:E8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34" t="s">
        <v>549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47" t="s">
        <v>502</v>
      </c>
      <c r="B3" s="347"/>
      <c r="C3" s="347"/>
      <c r="D3" s="347"/>
      <c r="E3" s="347"/>
    </row>
    <row r="7" spans="1:5" x14ac:dyDescent="0.25">
      <c r="A7" s="348" t="s">
        <v>562</v>
      </c>
      <c r="B7" s="348"/>
      <c r="C7" s="348"/>
      <c r="D7" s="348"/>
      <c r="E7" s="348"/>
    </row>
    <row r="8" spans="1:5" x14ac:dyDescent="0.25">
      <c r="A8" s="348"/>
      <c r="B8" s="348"/>
      <c r="C8" s="348"/>
      <c r="D8" s="348"/>
      <c r="E8" s="348"/>
    </row>
  </sheetData>
  <mergeCells count="4">
    <mergeCell ref="A1:E1"/>
    <mergeCell ref="A2:E2"/>
    <mergeCell ref="A3:E3"/>
    <mergeCell ref="A7:E8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workbookViewId="0">
      <selection activeCell="A9" sqref="A9"/>
    </sheetView>
  </sheetViews>
  <sheetFormatPr defaultRowHeight="15" x14ac:dyDescent="0.25"/>
  <cols>
    <col min="1" max="1" width="14.5703125" bestFit="1" customWidth="1"/>
    <col min="2" max="2" width="14.28515625" customWidth="1"/>
    <col min="3" max="3" width="60.140625" customWidth="1"/>
  </cols>
  <sheetData>
    <row r="1" spans="1:3" ht="15.75" x14ac:dyDescent="0.25">
      <c r="A1" s="350" t="s">
        <v>563</v>
      </c>
      <c r="B1" s="350"/>
      <c r="C1" s="350"/>
    </row>
    <row r="2" spans="1:3" ht="15.75" x14ac:dyDescent="0.25">
      <c r="A2" s="327" t="s">
        <v>467</v>
      </c>
      <c r="B2" s="327"/>
      <c r="C2" s="327"/>
    </row>
    <row r="3" spans="1:3" ht="15.75" x14ac:dyDescent="0.25">
      <c r="A3" s="347" t="s">
        <v>565</v>
      </c>
      <c r="B3" s="347"/>
      <c r="C3" s="347"/>
    </row>
    <row r="5" spans="1:3" ht="14.45" customHeight="1" x14ac:dyDescent="0.25">
      <c r="A5" s="349" t="s">
        <v>564</v>
      </c>
      <c r="B5" s="349"/>
      <c r="C5" s="349"/>
    </row>
    <row r="6" spans="1:3" ht="20.45" customHeight="1" x14ac:dyDescent="0.25">
      <c r="A6" s="349"/>
      <c r="B6" s="349"/>
      <c r="C6" s="349"/>
    </row>
    <row r="8" spans="1:3" x14ac:dyDescent="0.25">
      <c r="A8" t="s">
        <v>566</v>
      </c>
    </row>
  </sheetData>
  <mergeCells count="4">
    <mergeCell ref="A5:C6"/>
    <mergeCell ref="A1:C1"/>
    <mergeCell ref="A2:C2"/>
    <mergeCell ref="A3:C3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  <vt:lpstr>11_Közv tám+ad kel ügy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2022-02-08T11:05:35Z</cp:lastPrinted>
  <dcterms:created xsi:type="dcterms:W3CDTF">2021-03-14T18:22:33Z</dcterms:created>
  <dcterms:modified xsi:type="dcterms:W3CDTF">2022-03-16T13:59:40Z</dcterms:modified>
</cp:coreProperties>
</file>