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3-11-21\"/>
    </mc:Choice>
  </mc:AlternateContent>
  <bookViews>
    <workbookView xWindow="0" yWindow="0" windowWidth="28800" windowHeight="13020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9" i="2" l="1"/>
  <c r="G78" i="2"/>
  <c r="F78" i="2"/>
  <c r="E78" i="2"/>
  <c r="L43" i="1" l="1"/>
  <c r="L38" i="1"/>
  <c r="M73" i="2" l="1"/>
  <c r="L73" i="2"/>
  <c r="K73" i="2"/>
  <c r="M46" i="2"/>
  <c r="L46" i="2"/>
  <c r="K46" i="2"/>
  <c r="I74" i="2"/>
  <c r="K16" i="2"/>
  <c r="L16" i="2"/>
  <c r="M16" i="2"/>
  <c r="I71" i="2"/>
  <c r="F74" i="2"/>
  <c r="G74" i="2"/>
  <c r="H74" i="2"/>
  <c r="F71" i="2"/>
  <c r="G71" i="2"/>
  <c r="F72" i="2"/>
  <c r="G47" i="2"/>
  <c r="F47" i="2"/>
  <c r="I17" i="2"/>
  <c r="J17" i="2"/>
  <c r="F17" i="2"/>
  <c r="M17" i="2" s="1"/>
  <c r="G17" i="2"/>
  <c r="G72" i="2" s="1"/>
  <c r="G75" i="2" s="1"/>
  <c r="K43" i="1"/>
  <c r="K38" i="1"/>
  <c r="J26" i="1"/>
  <c r="J43" i="1"/>
  <c r="J38" i="1"/>
  <c r="K26" i="1"/>
  <c r="H48" i="1"/>
  <c r="I83" i="1"/>
  <c r="H83" i="1"/>
  <c r="I48" i="1"/>
  <c r="F75" i="2" l="1"/>
  <c r="C28" i="1"/>
  <c r="F28" i="1"/>
  <c r="E28" i="1"/>
  <c r="F48" i="1"/>
  <c r="E48" i="1"/>
  <c r="L48" i="1" s="1"/>
  <c r="E83" i="1"/>
  <c r="F83" i="1"/>
  <c r="F39" i="1"/>
  <c r="E39" i="1"/>
  <c r="H39" i="1"/>
  <c r="I39" i="1"/>
  <c r="H28" i="1"/>
  <c r="H49" i="1" s="1"/>
  <c r="H99" i="1" s="1"/>
  <c r="I28" i="1"/>
  <c r="H23" i="1"/>
  <c r="I23" i="1"/>
  <c r="H24" i="1"/>
  <c r="I24" i="1"/>
  <c r="E23" i="1"/>
  <c r="F23" i="1"/>
  <c r="H18" i="1"/>
  <c r="I18" i="1"/>
  <c r="F18" i="1"/>
  <c r="L39" i="1" l="1"/>
  <c r="L28" i="1"/>
  <c r="F49" i="1"/>
  <c r="F99" i="1" s="1"/>
  <c r="G76" i="2" s="1"/>
  <c r="I49" i="1"/>
  <c r="E49" i="1"/>
  <c r="E99" i="1" s="1"/>
  <c r="F76" i="2" s="1"/>
  <c r="E18" i="1"/>
  <c r="I99" i="1" l="1"/>
  <c r="L49" i="1"/>
  <c r="D16" i="2"/>
  <c r="L99" i="1" l="1"/>
  <c r="J74" i="2"/>
  <c r="M74" i="2" s="1"/>
  <c r="E74" i="2"/>
  <c r="L74" i="2" s="1"/>
  <c r="D74" i="2"/>
  <c r="K74" i="2" s="1"/>
  <c r="K71" i="2"/>
  <c r="J71" i="2"/>
  <c r="H71" i="2"/>
  <c r="E71" i="2"/>
  <c r="D71" i="2"/>
  <c r="K65" i="2"/>
  <c r="E65" i="2"/>
  <c r="D65" i="2"/>
  <c r="K59" i="2"/>
  <c r="E59" i="2"/>
  <c r="D59" i="2"/>
  <c r="J50" i="2"/>
  <c r="D50" i="2"/>
  <c r="D53" i="2" s="1"/>
  <c r="J47" i="2"/>
  <c r="I47" i="2"/>
  <c r="H47" i="2"/>
  <c r="E47" i="2"/>
  <c r="E53" i="2" s="1"/>
  <c r="D47" i="2"/>
  <c r="D35" i="2"/>
  <c r="D26" i="2"/>
  <c r="D23" i="2"/>
  <c r="H17" i="2"/>
  <c r="K17" i="2" s="1"/>
  <c r="E17" i="2"/>
  <c r="L17" i="2" s="1"/>
  <c r="D11" i="2"/>
  <c r="D17" i="2" s="1"/>
  <c r="G98" i="1"/>
  <c r="D98" i="1"/>
  <c r="C98" i="1"/>
  <c r="G88" i="1"/>
  <c r="D88" i="1"/>
  <c r="C88" i="1"/>
  <c r="G83" i="1"/>
  <c r="D83" i="1"/>
  <c r="C83" i="1"/>
  <c r="G75" i="1"/>
  <c r="D75" i="1"/>
  <c r="C75" i="1"/>
  <c r="G63" i="1"/>
  <c r="D63" i="1"/>
  <c r="C63" i="1"/>
  <c r="G58" i="1"/>
  <c r="D58" i="1"/>
  <c r="C58" i="1"/>
  <c r="G48" i="1"/>
  <c r="D48" i="1"/>
  <c r="K48" i="1" s="1"/>
  <c r="C48" i="1"/>
  <c r="G42" i="1"/>
  <c r="D42" i="1"/>
  <c r="C42" i="1"/>
  <c r="G39" i="1"/>
  <c r="D39" i="1"/>
  <c r="K39" i="1" s="1"/>
  <c r="C39" i="1"/>
  <c r="J39" i="1" s="1"/>
  <c r="G31" i="1"/>
  <c r="D31" i="1"/>
  <c r="C31" i="1"/>
  <c r="G28" i="1"/>
  <c r="J28" i="1" s="1"/>
  <c r="D28" i="1"/>
  <c r="K28" i="1" s="1"/>
  <c r="D22" i="1"/>
  <c r="C19" i="1"/>
  <c r="C22" i="1" s="1"/>
  <c r="G18" i="1"/>
  <c r="D18" i="1"/>
  <c r="C18" i="1"/>
  <c r="J53" i="2" l="1"/>
  <c r="M53" i="2" s="1"/>
  <c r="M47" i="2"/>
  <c r="I53" i="2"/>
  <c r="L53" i="2" s="1"/>
  <c r="L47" i="2"/>
  <c r="H53" i="2"/>
  <c r="K47" i="2"/>
  <c r="J48" i="1"/>
  <c r="D37" i="2"/>
  <c r="D23" i="1"/>
  <c r="C23" i="1"/>
  <c r="J72" i="2"/>
  <c r="D49" i="1"/>
  <c r="E72" i="2"/>
  <c r="G49" i="1"/>
  <c r="C49" i="1"/>
  <c r="H72" i="2"/>
  <c r="D72" i="2"/>
  <c r="D75" i="2" s="1"/>
  <c r="G22" i="1"/>
  <c r="C24" i="1"/>
  <c r="G24" i="1"/>
  <c r="J75" i="2" l="1"/>
  <c r="M72" i="2"/>
  <c r="I72" i="2"/>
  <c r="I75" i="2" s="1"/>
  <c r="I76" i="2" s="1"/>
  <c r="K53" i="2"/>
  <c r="M75" i="2"/>
  <c r="J76" i="2"/>
  <c r="H75" i="2"/>
  <c r="K75" i="2" s="1"/>
  <c r="K72" i="2"/>
  <c r="E75" i="2"/>
  <c r="J49" i="1"/>
  <c r="D99" i="1"/>
  <c r="K99" i="1" s="1"/>
  <c r="K49" i="1"/>
  <c r="C99" i="1"/>
  <c r="G23" i="1"/>
  <c r="L72" i="2" l="1"/>
  <c r="L75" i="2"/>
  <c r="E76" i="2"/>
  <c r="D76" i="2"/>
  <c r="G99" i="1"/>
  <c r="H76" i="2" s="1"/>
  <c r="J99" i="1" l="1"/>
</calcChain>
</file>

<file path=xl/sharedStrings.xml><?xml version="1.0" encoding="utf-8"?>
<sst xmlns="http://schemas.openxmlformats.org/spreadsheetml/2006/main" count="426" uniqueCount="411">
  <si>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</si>
  <si>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</si>
  <si>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</si>
  <si>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</si>
  <si>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</si>
  <si>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</si>
  <si>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</si>
  <si>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</si>
  <si>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</si>
  <si>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</si>
  <si>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</si>
  <si>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</si>
  <si>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</si>
  <si>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</si>
  <si>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</si>
  <si>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</si>
  <si>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</si>
  <si>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</si>
  <si>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</si>
  <si>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</si>
  <si>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</si>
  <si>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</si>
  <si>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</si>
  <si>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</si>
  <si>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</si>
  <si>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</si>
  <si>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</si>
  <si>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</si>
  <si>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</si>
  <si>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</si>
  <si>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</si>
  <si>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</si>
  <si>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</si>
  <si>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</si>
  <si>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</si>
  <si>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</si>
  <si>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</si>
  <si>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</si>
  <si>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</si>
  <si>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</si>
  <si>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</si>
  <si>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</si>
  <si>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</si>
  <si>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</si>
  <si>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</si>
  <si>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</si>
  <si>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</si>
  <si>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</si>
  <si>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</si>
  <si>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</si>
  <si>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</si>
  <si>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</si>
  <si>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</si>
  <si>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</si>
  <si>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</si>
  <si>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</si>
  <si>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</si>
  <si>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</si>
  <si>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</si>
  <si>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</si>
  <si>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</si>
  <si>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</si>
  <si>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</si>
  <si>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</si>
  <si>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</si>
  <si>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</si>
  <si>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</si>
  <si>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</si>
  <si>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</si>
  <si>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</si>
  <si>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</si>
  <si>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</si>
  <si>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</si>
  <si>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</si>
  <si>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</si>
  <si>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</si>
  <si>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</si>
  <si>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</si>
  <si>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</si>
  <si>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</si>
  <si>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</si>
  <si>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</si>
  <si>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</si>
  <si>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</si>
  <si>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</si>
  <si>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</si>
  <si>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</si>
  <si>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</si>
  <si>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</si>
  <si>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</si>
  <si>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</si>
  <si>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</si>
  <si>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</si>
  <si>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</si>
  <si>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</si>
  <si>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</si>
  <si>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</si>
  <si>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</si>
  <si>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</si>
  <si>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</si>
  <si>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</si>
  <si>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</si>
  <si>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</si>
  <si>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</si>
  <si>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</si>
  <si>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</si>
  <si>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</si>
  <si>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</si>
  <si>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</si>
  <si>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</si>
  <si>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</si>
  <si>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</si>
  <si>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</si>
  <si>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</si>
  <si>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</si>
  <si>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</si>
  <si>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</si>
  <si>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</si>
  <si>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</si>
  <si>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</si>
  <si>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</si>
  <si>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</si>
  <si>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</si>
  <si>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</si>
  <si>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</si>
  <si>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</si>
  <si>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</si>
  <si>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</si>
  <si>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</si>
  <si>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</si>
  <si>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</si>
  <si>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</si>
  <si>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</si>
  <si>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</si>
  <si>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</si>
  <si>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</si>
  <si>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</si>
  <si>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</si>
  <si>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</si>
  <si>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</si>
  <si>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</si>
  <si>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</si>
  <si>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</si>
  <si>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</si>
  <si>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</si>
  <si>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</si>
  <si>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</si>
  <si>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</si>
  <si>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</si>
  <si>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</si>
  <si>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</si>
  <si>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</si>
  <si>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</si>
  <si>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</si>
  <si>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</si>
  <si>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</si>
  <si>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</si>
  <si>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</si>
  <si>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</si>
  <si>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</si>
  <si>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</si>
  <si>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</si>
  <si>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</si>
  <si>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</si>
  <si>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</si>
  <si>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</si>
  <si>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</si>
  <si>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</si>
  <si>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</si>
  <si>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</si>
  <si>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</si>
  <si>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</si>
  <si>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</si>
  <si>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</si>
  <si>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</si>
  <si>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</si>
  <si>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</si>
  <si>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</si>
  <si>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</si>
  <si>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</si>
  <si>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</si>
  <si>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</si>
  <si>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</si>
  <si>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</si>
  <si>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</si>
  <si>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</si>
  <si>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</si>
  <si>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</si>
  <si>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</si>
  <si>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</si>
  <si>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</si>
  <si>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</si>
  <si>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</si>
  <si>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</si>
  <si>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</si>
  <si>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</si>
  <si>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</si>
  <si>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</si>
  <si>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</si>
  <si>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</si>
  <si>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</si>
  <si>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</si>
  <si>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</si>
  <si>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</si>
  <si>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</si>
  <si>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</si>
  <si>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</si>
  <si>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</si>
  <si>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</si>
  <si>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</si>
  <si>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</si>
  <si>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</si>
  <si>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</si>
  <si>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</si>
  <si>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</si>
  <si>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</si>
  <si>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</si>
  <si>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</si>
  <si>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</si>
  <si>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</si>
  <si>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</si>
  <si>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</si>
  <si>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</si>
  <si>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</si>
  <si>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</si>
  <si>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</si>
  <si>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</si>
  <si>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</si>
  <si>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</si>
  <si>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</si>
  <si>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</si>
  <si>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</si>
  <si>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</si>
  <si>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</si>
  <si>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</si>
  <si>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</si>
  <si>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</si>
  <si>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</si>
  <si>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</si>
  <si>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</si>
  <si>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</si>
  <si>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</si>
  <si>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</si>
  <si>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</si>
  <si>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</si>
  <si>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</si>
  <si>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</si>
  <si>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</si>
  <si>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</si>
  <si>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</si>
  <si>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</si>
  <si>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</si>
  <si>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</si>
  <si>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</si>
  <si>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</si>
  <si>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</si>
  <si>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</si>
  <si>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</si>
  <si>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</si>
  <si>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</si>
  <si>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</si>
  <si>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</si>
  <si>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</si>
  <si>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</si>
  <si>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</si>
  <si>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</si>
  <si>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</si>
  <si>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</si>
  <si>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</si>
  <si>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</si>
  <si>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</si>
  <si>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</si>
  <si>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</si>
  <si>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</si>
  <si>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</si>
  <si>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</si>
  <si>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</si>
  <si>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</si>
  <si>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</si>
  <si>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</si>
  <si>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</si>
  <si>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</si>
  <si>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</si>
  <si>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</si>
  <si>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</si>
  <si>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</si>
  <si>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</si>
  <si>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</si>
  <si>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</si>
  <si>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</si>
  <si>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</si>
  <si>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</si>
  <si>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</si>
  <si>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</si>
  <si>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</si>
  <si>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</si>
  <si>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</si>
  <si>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</si>
  <si>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</si>
  <si>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</si>
  <si>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</si>
  <si>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</si>
  <si>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</si>
  <si>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</si>
  <si>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</si>
  <si>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</si>
  <si>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</si>
  <si>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</si>
  <si>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</si>
  <si>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</si>
  <si>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</si>
  <si>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</si>
  <si>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</si>
  <si>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</si>
  <si>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</si>
  <si>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</si>
  <si>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</si>
  <si>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</si>
  <si>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</si>
  <si>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</si>
  <si>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</si>
  <si>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</si>
  <si>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</si>
  <si>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</si>
  <si>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</si>
  <si>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</si>
  <si>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</si>
  <si>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</si>
  <si>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</si>
  <si>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</si>
  <si>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</si>
  <si>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</si>
  <si>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</si>
  <si>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</si>
  <si>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</si>
  <si>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</si>
  <si>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</si>
  <si>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</si>
  <si>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</si>
  <si>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</si>
  <si>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</si>
  <si>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</si>
  <si>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</si>
  <si>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</si>
  <si>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</si>
  <si>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</si>
  <si>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</si>
  <si>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</si>
  <si>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</si>
  <si>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</si>
  <si>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</si>
  <si>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</si>
  <si>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</si>
  <si>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</si>
  <si>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</si>
  <si>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</si>
  <si>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</si>
  <si>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</si>
  <si>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</si>
  <si>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</si>
  <si>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</si>
  <si>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</si>
  <si>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</si>
  <si>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</si>
  <si>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</si>
  <si>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</si>
  <si>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</si>
  <si>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</si>
  <si>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</si>
  <si>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</si>
  <si>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</si>
  <si>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</si>
  <si>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</si>
  <si>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</si>
  <si>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</si>
  <si>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</si>
  <si>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</si>
  <si>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</si>
  <si>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</si>
  <si>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</si>
  <si>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</si>
  <si>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</si>
  <si>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</si>
  <si>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</si>
  <si>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</si>
  <si>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</si>
  <si>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</si>
  <si>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</si>
  <si>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</si>
  <si>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</si>
  <si>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</si>
  <si>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</si>
  <si>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</si>
  <si>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</si>
  <si>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</si>
  <si>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</si>
  <si>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</si>
  <si>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</si>
  <si>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</si>
  <si>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</si>
  <si>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</si>
  <si>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</si>
  <si>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</si>
  <si>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SÜLYSÁPI ROMA NEMZETISÉGI ÖNKORMÁNYZAT 2023.III. NEGYEDÉV KÖLTSÉGVETÉSI KIADÁSOK</t>
  </si>
  <si>
    <t>2023.06.30-i realizálás az eredeti előir-hoz képest</t>
  </si>
  <si>
    <t>2023.09.30-i realizálás a féléves előir-hoz képest</t>
  </si>
  <si>
    <t>SÜLYSÁPI ROMA NEMZETISÉGI ÖNKORMÁNYZAT 2023.III. NEGYEDÉV KÖLTSÉGVETÉSI BEVÉTELEK</t>
  </si>
  <si>
    <t>Eredeti ei. (Ft)                2023.01.01.</t>
  </si>
  <si>
    <t>2023.10.31-i realizálás a III. negyedéves előir-hoz képest</t>
  </si>
  <si>
    <t>Ell.</t>
  </si>
  <si>
    <t>EI. Emelkedés: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</si>
</sst>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  <numFmt numFmtId="169" formatCode="_-* #,##0\ _H_U_F_-;\-* #,##0\ _H_U_F_-;_-* &quot;-&quot;??\ _H_U_F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8" fillId="0" borderId="0"/>
  </cellStyleXfs>
  <cellXfs count="247">
    <xf numFmtId="0" fontId="0" fillId="0" borderId="0" xfId="0"/>
    <xf numFmtId="0" fontId="0" fillId="0" borderId="0" xfId="0" applyAlignment="1">
      <alignment horizontal="right"/>
    </xf>
    <xf numFmtId="0" fontId="2" fillId="3" borderId="3" xfId="3" applyFont="1" applyFill="1" applyBorder="1" applyAlignment="1">
      <alignment horizontal="center" vertical="center" shrinkToFit="1"/>
    </xf>
    <xf numFmtId="0" fontId="2" fillId="3" borderId="4" xfId="3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6" xfId="3" applyNumberFormat="1" applyFont="1" applyFill="1" applyBorder="1" applyAlignment="1">
      <alignment horizontal="center" vertical="center" shrinkToFit="1"/>
    </xf>
    <xf numFmtId="0" fontId="6" fillId="0" borderId="11" xfId="3" applyFont="1" applyFill="1" applyBorder="1" applyAlignment="1">
      <alignment vertical="center"/>
    </xf>
    <xf numFmtId="0" fontId="6" fillId="0" borderId="12" xfId="3" applyNumberFormat="1" applyFont="1" applyFill="1" applyBorder="1" applyAlignment="1">
      <alignment vertical="center"/>
    </xf>
    <xf numFmtId="3" fontId="6" fillId="0" borderId="13" xfId="3" applyNumberFormat="1" applyFont="1" applyFill="1" applyBorder="1" applyAlignment="1">
      <alignment vertical="center"/>
    </xf>
    <xf numFmtId="3" fontId="6" fillId="0" borderId="11" xfId="3" applyNumberFormat="1" applyFont="1" applyFill="1" applyBorder="1" applyAlignment="1">
      <alignment vertical="center"/>
    </xf>
    <xf numFmtId="3" fontId="6" fillId="0" borderId="14" xfId="3" applyNumberFormat="1" applyFont="1" applyFill="1" applyBorder="1" applyAlignment="1">
      <alignment vertical="center"/>
    </xf>
    <xf numFmtId="3" fontId="6" fillId="0" borderId="15" xfId="3" applyNumberFormat="1" applyFont="1" applyFill="1" applyBorder="1" applyAlignment="1">
      <alignment vertical="center"/>
    </xf>
    <xf numFmtId="0" fontId="6" fillId="0" borderId="16" xfId="3" applyFont="1" applyFill="1" applyBorder="1" applyAlignment="1">
      <alignment vertical="center"/>
    </xf>
    <xf numFmtId="165" fontId="6" fillId="0" borderId="17" xfId="3" applyNumberFormat="1" applyFont="1" applyFill="1" applyBorder="1" applyAlignment="1">
      <alignment vertical="center"/>
    </xf>
    <xf numFmtId="3" fontId="6" fillId="0" borderId="18" xfId="3" applyNumberFormat="1" applyFont="1" applyFill="1" applyBorder="1" applyAlignment="1">
      <alignment vertical="center"/>
    </xf>
    <xf numFmtId="3" fontId="6" fillId="0" borderId="16" xfId="3" applyNumberFormat="1" applyFont="1" applyFill="1" applyBorder="1" applyAlignment="1">
      <alignment vertical="center"/>
    </xf>
    <xf numFmtId="3" fontId="6" fillId="0" borderId="19" xfId="3" applyNumberFormat="1" applyFont="1" applyFill="1" applyBorder="1" applyAlignment="1">
      <alignment vertical="center"/>
    </xf>
    <xf numFmtId="3" fontId="6" fillId="0" borderId="20" xfId="3" applyNumberFormat="1" applyFont="1" applyFill="1" applyBorder="1" applyAlignment="1">
      <alignment vertical="center"/>
    </xf>
    <xf numFmtId="0" fontId="6" fillId="0" borderId="16" xfId="3" applyFont="1" applyFill="1" applyBorder="1" applyAlignment="1">
      <alignment vertical="center" wrapText="1"/>
    </xf>
    <xf numFmtId="0" fontId="6" fillId="0" borderId="16" xfId="3" applyFont="1" applyFill="1" applyBorder="1" applyAlignment="1">
      <alignment horizontal="left" vertical="center" wrapText="1"/>
    </xf>
    <xf numFmtId="0" fontId="7" fillId="0" borderId="16" xfId="3" applyFont="1" applyFill="1" applyBorder="1" applyAlignment="1">
      <alignment vertical="center" wrapText="1"/>
    </xf>
    <xf numFmtId="165" fontId="7" fillId="0" borderId="17" xfId="3" applyNumberFormat="1" applyFont="1" applyFill="1" applyBorder="1" applyAlignment="1">
      <alignment vertical="center"/>
    </xf>
    <xf numFmtId="3" fontId="9" fillId="2" borderId="18" xfId="4" applyNumberFormat="1" applyFont="1" applyFill="1" applyBorder="1" applyAlignment="1">
      <alignment vertical="center" wrapText="1"/>
    </xf>
    <xf numFmtId="3" fontId="9" fillId="2" borderId="16" xfId="4" applyNumberFormat="1" applyFont="1" applyFill="1" applyBorder="1" applyAlignment="1">
      <alignment vertical="center" wrapText="1"/>
    </xf>
    <xf numFmtId="3" fontId="9" fillId="2" borderId="19" xfId="4" applyNumberFormat="1" applyFont="1" applyFill="1" applyBorder="1" applyAlignment="1">
      <alignment vertical="center" wrapText="1"/>
    </xf>
    <xf numFmtId="3" fontId="9" fillId="2" borderId="20" xfId="4" applyNumberFormat="1" applyFont="1" applyFill="1" applyBorder="1" applyAlignment="1">
      <alignment vertical="center" wrapText="1"/>
    </xf>
    <xf numFmtId="0" fontId="6" fillId="0" borderId="16" xfId="3" applyFont="1" applyFill="1" applyBorder="1" applyAlignment="1">
      <alignment horizontal="left" vertical="center"/>
    </xf>
    <xf numFmtId="0" fontId="7" fillId="0" borderId="16" xfId="3" applyFont="1" applyFill="1" applyBorder="1" applyAlignment="1">
      <alignment horizontal="left" vertical="center" wrapText="1"/>
    </xf>
    <xf numFmtId="0" fontId="4" fillId="0" borderId="21" xfId="3" applyFont="1" applyFill="1" applyBorder="1" applyAlignment="1">
      <alignment vertical="center" wrapText="1"/>
    </xf>
    <xf numFmtId="165" fontId="4" fillId="0" borderId="22" xfId="3" applyNumberFormat="1" applyFont="1" applyFill="1" applyBorder="1" applyAlignment="1">
      <alignment vertical="center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4" xfId="4" applyNumberFormat="1" applyFont="1" applyFill="1" applyBorder="1" applyAlignment="1">
      <alignment vertical="center" wrapText="1"/>
    </xf>
    <xf numFmtId="0" fontId="4" fillId="0" borderId="26" xfId="3" applyFont="1" applyFill="1" applyBorder="1" applyAlignment="1">
      <alignment horizontal="left" vertical="center" wrapText="1"/>
    </xf>
    <xf numFmtId="165" fontId="4" fillId="0" borderId="27" xfId="3" applyNumberFormat="1" applyFont="1" applyFill="1" applyBorder="1" applyAlignment="1">
      <alignment vertical="center"/>
    </xf>
    <xf numFmtId="3" fontId="2" fillId="2" borderId="28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0" fontId="6" fillId="0" borderId="4" xfId="3" applyFont="1" applyFill="1" applyBorder="1" applyAlignment="1">
      <alignment horizontal="left" vertical="center" wrapText="1"/>
    </xf>
    <xf numFmtId="165" fontId="6" fillId="0" borderId="29" xfId="3" applyNumberFormat="1" applyFont="1" applyFill="1" applyBorder="1" applyAlignment="1">
      <alignment vertical="center"/>
    </xf>
    <xf numFmtId="3" fontId="6" fillId="0" borderId="3" xfId="3" applyNumberFormat="1" applyFont="1" applyFill="1" applyBorder="1" applyAlignment="1">
      <alignment vertical="center"/>
    </xf>
    <xf numFmtId="3" fontId="6" fillId="0" borderId="4" xfId="3" applyNumberFormat="1" applyFont="1" applyFill="1" applyBorder="1" applyAlignment="1">
      <alignment vertical="center"/>
    </xf>
    <xf numFmtId="3" fontId="6" fillId="0" borderId="30" xfId="3" applyNumberFormat="1" applyFont="1" applyFill="1" applyBorder="1" applyAlignment="1">
      <alignment vertical="center"/>
    </xf>
    <xf numFmtId="0" fontId="6" fillId="5" borderId="16" xfId="3" applyFont="1" applyFill="1" applyBorder="1" applyAlignment="1">
      <alignment horizontal="left" vertical="center" wrapText="1"/>
    </xf>
    <xf numFmtId="0" fontId="8" fillId="0" borderId="16" xfId="3" applyFont="1" applyFill="1" applyBorder="1" applyAlignment="1">
      <alignment horizontal="left" vertical="center" wrapText="1"/>
    </xf>
    <xf numFmtId="0" fontId="4" fillId="0" borderId="31" xfId="3" applyFont="1" applyFill="1" applyBorder="1" applyAlignment="1">
      <alignment horizontal="left" vertical="center" wrapText="1"/>
    </xf>
    <xf numFmtId="165" fontId="4" fillId="0" borderId="32" xfId="3" applyNumberFormat="1" applyFont="1" applyFill="1" applyBorder="1" applyAlignment="1">
      <alignment vertical="center"/>
    </xf>
    <xf numFmtId="3" fontId="2" fillId="2" borderId="33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0" fontId="8" fillId="0" borderId="11" xfId="3" applyFont="1" applyFill="1" applyBorder="1" applyAlignment="1">
      <alignment horizontal="left" vertical="center" wrapText="1"/>
    </xf>
    <xf numFmtId="165" fontId="6" fillId="0" borderId="12" xfId="3" applyNumberFormat="1" applyFont="1" applyFill="1" applyBorder="1" applyAlignment="1">
      <alignment vertical="center"/>
    </xf>
    <xf numFmtId="0" fontId="8" fillId="5" borderId="16" xfId="3" applyFont="1" applyFill="1" applyBorder="1" applyAlignment="1">
      <alignment horizontal="left" vertical="center" wrapText="1"/>
    </xf>
    <xf numFmtId="0" fontId="2" fillId="0" borderId="16" xfId="3" applyFont="1" applyFill="1" applyBorder="1" applyAlignment="1">
      <alignment horizontal="left" vertical="center" wrapText="1"/>
    </xf>
    <xf numFmtId="165" fontId="4" fillId="0" borderId="17" xfId="3" applyNumberFormat="1" applyFont="1" applyFill="1" applyBorder="1" applyAlignment="1">
      <alignment vertical="center"/>
    </xf>
    <xf numFmtId="3" fontId="8" fillId="2" borderId="18" xfId="4" applyNumberFormat="1" applyFont="1" applyFill="1" applyBorder="1" applyAlignment="1">
      <alignment vertical="center" wrapText="1"/>
    </xf>
    <xf numFmtId="3" fontId="8" fillId="2" borderId="16" xfId="4" applyNumberFormat="1" applyFont="1" applyFill="1" applyBorder="1" applyAlignment="1">
      <alignment vertical="center" wrapText="1"/>
    </xf>
    <xf numFmtId="3" fontId="8" fillId="2" borderId="19" xfId="4" applyNumberFormat="1" applyFont="1" applyFill="1" applyBorder="1" applyAlignment="1">
      <alignment vertical="center" wrapText="1"/>
    </xf>
    <xf numFmtId="3" fontId="8" fillId="2" borderId="20" xfId="4" applyNumberFormat="1" applyFont="1" applyFill="1" applyBorder="1" applyAlignment="1">
      <alignment vertical="center" wrapText="1"/>
    </xf>
    <xf numFmtId="0" fontId="8" fillId="0" borderId="16" xfId="3" applyFont="1" applyFill="1" applyBorder="1" applyAlignment="1">
      <alignment vertical="center" wrapText="1"/>
    </xf>
    <xf numFmtId="0" fontId="8" fillId="0" borderId="16" xfId="3" applyFont="1" applyFill="1" applyBorder="1" applyAlignment="1">
      <alignment vertical="center"/>
    </xf>
    <xf numFmtId="3" fontId="2" fillId="2" borderId="18" xfId="4" applyNumberFormat="1" applyFont="1" applyFill="1" applyBorder="1" applyAlignment="1">
      <alignment vertical="center" wrapText="1"/>
    </xf>
    <xf numFmtId="3" fontId="2" fillId="2" borderId="16" xfId="4" applyNumberFormat="1" applyFont="1" applyFill="1" applyBorder="1" applyAlignment="1">
      <alignment vertical="center" wrapText="1"/>
    </xf>
    <xf numFmtId="3" fontId="2" fillId="2" borderId="19" xfId="4" applyNumberFormat="1" applyFont="1" applyFill="1" applyBorder="1" applyAlignment="1">
      <alignment vertical="center" wrapText="1"/>
    </xf>
    <xf numFmtId="3" fontId="2" fillId="2" borderId="20" xfId="4" applyNumberFormat="1" applyFont="1" applyFill="1" applyBorder="1" applyAlignment="1">
      <alignment vertical="center" wrapText="1"/>
    </xf>
    <xf numFmtId="166" fontId="6" fillId="0" borderId="16" xfId="3" applyNumberFormat="1" applyFont="1" applyFill="1" applyBorder="1" applyAlignment="1">
      <alignment horizontal="left" vertical="center"/>
    </xf>
    <xf numFmtId="0" fontId="8" fillId="0" borderId="16" xfId="3" applyFont="1" applyFill="1" applyBorder="1" applyAlignment="1">
      <alignment horizontal="left" vertical="center"/>
    </xf>
    <xf numFmtId="0" fontId="4" fillId="0" borderId="16" xfId="3" applyFont="1" applyFill="1" applyBorder="1" applyAlignment="1">
      <alignment horizontal="left" vertical="center"/>
    </xf>
    <xf numFmtId="0" fontId="2" fillId="0" borderId="21" xfId="3" applyFont="1" applyFill="1" applyBorder="1" applyAlignment="1">
      <alignment horizontal="left" vertical="center" wrapText="1"/>
    </xf>
    <xf numFmtId="3" fontId="2" fillId="2" borderId="25" xfId="4" applyNumberFormat="1" applyFont="1" applyFill="1" applyBorder="1" applyAlignment="1">
      <alignment vertical="center" wrapText="1"/>
    </xf>
    <xf numFmtId="0" fontId="4" fillId="0" borderId="26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28" xfId="0" applyFont="1" applyFill="1" applyBorder="1" applyAlignment="1">
      <alignment horizontal="center" vertical="center" wrapText="1"/>
    </xf>
    <xf numFmtId="0" fontId="6" fillId="0" borderId="40" xfId="3" quotePrefix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vertical="center" wrapText="1"/>
    </xf>
    <xf numFmtId="0" fontId="6" fillId="0" borderId="11" xfId="3" applyFont="1" applyFill="1" applyBorder="1" applyAlignment="1">
      <alignment horizontal="left" vertical="center"/>
    </xf>
    <xf numFmtId="3" fontId="6" fillId="0" borderId="41" xfId="3" applyNumberFormat="1" applyFont="1" applyFill="1" applyBorder="1" applyAlignment="1">
      <alignment horizontal="right" vertical="center"/>
    </xf>
    <xf numFmtId="3" fontId="6" fillId="0" borderId="11" xfId="3" applyNumberFormat="1" applyFont="1" applyFill="1" applyBorder="1" applyAlignment="1">
      <alignment horizontal="right" vertical="center"/>
    </xf>
    <xf numFmtId="0" fontId="6" fillId="0" borderId="42" xfId="3" quotePrefix="1" applyFont="1" applyFill="1" applyBorder="1" applyAlignment="1">
      <alignment horizontal="center" vertical="center"/>
    </xf>
    <xf numFmtId="3" fontId="6" fillId="0" borderId="43" xfId="3" applyNumberFormat="1" applyFont="1" applyFill="1" applyBorder="1" applyAlignment="1">
      <alignment horizontal="right" vertical="center"/>
    </xf>
    <xf numFmtId="3" fontId="6" fillId="0" borderId="16" xfId="3" applyNumberFormat="1" applyFont="1" applyFill="1" applyBorder="1" applyAlignment="1">
      <alignment horizontal="right" vertical="center"/>
    </xf>
    <xf numFmtId="3" fontId="6" fillId="0" borderId="43" xfId="3" quotePrefix="1" applyNumberFormat="1" applyFont="1" applyFill="1" applyBorder="1" applyAlignment="1">
      <alignment horizontal="right" vertical="center"/>
    </xf>
    <xf numFmtId="3" fontId="6" fillId="0" borderId="16" xfId="3" quotePrefix="1" applyNumberFormat="1" applyFont="1" applyFill="1" applyBorder="1" applyAlignment="1">
      <alignment horizontal="right" vertical="center"/>
    </xf>
    <xf numFmtId="0" fontId="6" fillId="0" borderId="43" xfId="3" quotePrefix="1" applyFont="1" applyFill="1" applyBorder="1" applyAlignment="1">
      <alignment horizontal="right" vertical="center"/>
    </xf>
    <xf numFmtId="0" fontId="6" fillId="0" borderId="16" xfId="3" quotePrefix="1" applyFont="1" applyFill="1" applyBorder="1" applyAlignment="1">
      <alignment horizontal="right" vertical="center"/>
    </xf>
    <xf numFmtId="3" fontId="8" fillId="2" borderId="43" xfId="4" applyNumberFormat="1" applyFont="1" applyFill="1" applyBorder="1" applyAlignment="1">
      <alignment horizontal="right" vertical="center" wrapText="1"/>
    </xf>
    <xf numFmtId="3" fontId="8" fillId="2" borderId="16" xfId="4" applyNumberFormat="1" applyFont="1" applyFill="1" applyBorder="1" applyAlignment="1">
      <alignment horizontal="right" vertical="center" wrapText="1"/>
    </xf>
    <xf numFmtId="0" fontId="4" fillId="0" borderId="42" xfId="3" quotePrefix="1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left" vertical="center" wrapText="1"/>
    </xf>
    <xf numFmtId="3" fontId="2" fillId="2" borderId="43" xfId="4" applyNumberFormat="1" applyFont="1" applyFill="1" applyBorder="1" applyAlignment="1">
      <alignment horizontal="right" vertical="center" wrapText="1"/>
    </xf>
    <xf numFmtId="3" fontId="2" fillId="2" borderId="16" xfId="4" applyNumberFormat="1" applyFont="1" applyFill="1" applyBorder="1" applyAlignment="1">
      <alignment horizontal="right" vertical="center" wrapText="1"/>
    </xf>
    <xf numFmtId="0" fontId="10" fillId="0" borderId="16" xfId="3" applyFont="1" applyFill="1" applyBorder="1" applyAlignment="1">
      <alignment horizontal="left" vertical="center" wrapText="1"/>
    </xf>
    <xf numFmtId="3" fontId="8" fillId="2" borderId="20" xfId="4" applyNumberFormat="1" applyFont="1" applyFill="1" applyBorder="1" applyAlignment="1">
      <alignment horizontal="right" vertical="center" wrapText="1"/>
    </xf>
    <xf numFmtId="0" fontId="4" fillId="0" borderId="44" xfId="3" quotePrefix="1" applyFont="1" applyFill="1" applyBorder="1" applyAlignment="1">
      <alignment horizontal="center" vertical="center"/>
    </xf>
    <xf numFmtId="0" fontId="4" fillId="0" borderId="31" xfId="3" applyFont="1" applyFill="1" applyBorder="1" applyAlignment="1">
      <alignment horizontal="left" vertical="center"/>
    </xf>
    <xf numFmtId="3" fontId="2" fillId="2" borderId="45" xfId="4" applyNumberFormat="1" applyFont="1" applyFill="1" applyBorder="1" applyAlignment="1">
      <alignment horizontal="right" vertical="center" wrapText="1"/>
    </xf>
    <xf numFmtId="3" fontId="2" fillId="2" borderId="31" xfId="4" applyNumberFormat="1" applyFont="1" applyFill="1" applyBorder="1" applyAlignment="1">
      <alignment horizontal="right" vertical="center" wrapText="1"/>
    </xf>
    <xf numFmtId="0" fontId="6" fillId="0" borderId="46" xfId="3" quotePrefix="1" applyFont="1" applyFill="1" applyBorder="1" applyAlignment="1">
      <alignment horizontal="center" vertical="center"/>
    </xf>
    <xf numFmtId="0" fontId="8" fillId="0" borderId="4" xfId="0" applyFont="1" applyBorder="1" applyAlignment="1">
      <alignment wrapText="1"/>
    </xf>
    <xf numFmtId="0" fontId="6" fillId="0" borderId="1" xfId="3" applyFont="1" applyFill="1" applyBorder="1" applyAlignment="1">
      <alignment horizontal="left" vertical="center"/>
    </xf>
    <xf numFmtId="0" fontId="4" fillId="0" borderId="47" xfId="3" quotePrefix="1" applyFont="1" applyFill="1" applyBorder="1" applyAlignment="1">
      <alignment horizontal="center" vertical="center"/>
    </xf>
    <xf numFmtId="3" fontId="2" fillId="2" borderId="35" xfId="4" applyNumberFormat="1" applyFont="1" applyFill="1" applyBorder="1" applyAlignment="1">
      <alignment horizontal="right" vertical="center" wrapText="1"/>
    </xf>
    <xf numFmtId="3" fontId="6" fillId="0" borderId="17" xfId="3" applyNumberFormat="1" applyFont="1" applyFill="1" applyBorder="1" applyAlignment="1">
      <alignment vertical="center"/>
    </xf>
    <xf numFmtId="3" fontId="6" fillId="0" borderId="17" xfId="3" applyNumberFormat="1" applyFont="1" applyFill="1" applyBorder="1" applyAlignment="1">
      <alignment horizontal="right" vertical="center"/>
    </xf>
    <xf numFmtId="3" fontId="0" fillId="0" borderId="48" xfId="0" applyNumberFormat="1" applyBorder="1"/>
    <xf numFmtId="3" fontId="6" fillId="0" borderId="49" xfId="3" applyNumberFormat="1" applyFont="1" applyFill="1" applyBorder="1" applyAlignment="1">
      <alignment vertical="center"/>
    </xf>
    <xf numFmtId="0" fontId="2" fillId="3" borderId="29" xfId="3" applyFont="1" applyFill="1" applyBorder="1" applyAlignment="1">
      <alignment horizontal="center" vertical="center" shrinkToFit="1"/>
    </xf>
    <xf numFmtId="14" fontId="2" fillId="3" borderId="7" xfId="3" applyNumberFormat="1" applyFont="1" applyFill="1" applyBorder="1" applyAlignment="1">
      <alignment horizontal="center" vertical="center" shrinkToFit="1"/>
    </xf>
    <xf numFmtId="3" fontId="9" fillId="2" borderId="17" xfId="4" applyNumberFormat="1" applyFont="1" applyFill="1" applyBorder="1" applyAlignment="1">
      <alignment vertical="center" wrapText="1"/>
    </xf>
    <xf numFmtId="3" fontId="6" fillId="0" borderId="41" xfId="3" applyNumberFormat="1" applyFont="1" applyFill="1" applyBorder="1" applyAlignment="1">
      <alignment vertical="center"/>
    </xf>
    <xf numFmtId="3" fontId="6" fillId="0" borderId="43" xfId="3" applyNumberFormat="1" applyFont="1" applyFill="1" applyBorder="1" applyAlignment="1">
      <alignment vertical="center"/>
    </xf>
    <xf numFmtId="3" fontId="9" fillId="2" borderId="43" xfId="4" applyNumberFormat="1" applyFont="1" applyFill="1" applyBorder="1" applyAlignment="1">
      <alignment vertical="center" wrapText="1"/>
    </xf>
    <xf numFmtId="3" fontId="2" fillId="2" borderId="51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6" fillId="0" borderId="48" xfId="3" applyNumberFormat="1" applyFont="1" applyFill="1" applyBorder="1" applyAlignment="1">
      <alignment vertical="center"/>
    </xf>
    <xf numFmtId="3" fontId="8" fillId="2" borderId="43" xfId="4" applyNumberFormat="1" applyFont="1" applyFill="1" applyBorder="1" applyAlignment="1">
      <alignment vertical="center" wrapText="1"/>
    </xf>
    <xf numFmtId="3" fontId="2" fillId="2" borderId="43" xfId="4" applyNumberFormat="1" applyFont="1" applyFill="1" applyBorder="1" applyAlignment="1">
      <alignment vertical="center" wrapText="1"/>
    </xf>
    <xf numFmtId="3" fontId="6" fillId="0" borderId="12" xfId="3" applyNumberFormat="1" applyFont="1" applyFill="1" applyBorder="1" applyAlignment="1">
      <alignment vertical="center"/>
    </xf>
    <xf numFmtId="9" fontId="6" fillId="0" borderId="17" xfId="2" applyNumberFormat="1" applyFont="1" applyFill="1" applyBorder="1" applyAlignment="1">
      <alignment vertical="center"/>
    </xf>
    <xf numFmtId="9" fontId="9" fillId="2" borderId="17" xfId="2" applyFont="1" applyFill="1" applyBorder="1" applyAlignment="1">
      <alignment vertical="center" wrapText="1"/>
    </xf>
    <xf numFmtId="9" fontId="2" fillId="2" borderId="22" xfId="2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3" fontId="6" fillId="0" borderId="29" xfId="3" applyNumberFormat="1" applyFont="1" applyFill="1" applyBorder="1" applyAlignment="1">
      <alignment vertical="center"/>
    </xf>
    <xf numFmtId="9" fontId="6" fillId="0" borderId="17" xfId="2" applyFont="1" applyFill="1" applyBorder="1" applyAlignment="1">
      <alignment vertical="center"/>
    </xf>
    <xf numFmtId="3" fontId="8" fillId="2" borderId="17" xfId="4" applyNumberFormat="1" applyFont="1" applyFill="1" applyBorder="1" applyAlignment="1">
      <alignment vertical="center" wrapText="1"/>
    </xf>
    <xf numFmtId="3" fontId="2" fillId="2" borderId="17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9" fontId="6" fillId="0" borderId="43" xfId="2" applyFont="1" applyFill="1" applyBorder="1" applyAlignment="1">
      <alignment vertical="center"/>
    </xf>
    <xf numFmtId="0" fontId="2" fillId="6" borderId="5" xfId="3" applyFont="1" applyFill="1" applyBorder="1" applyAlignment="1">
      <alignment horizontal="center" vertical="center" shrinkToFit="1"/>
    </xf>
    <xf numFmtId="14" fontId="2" fillId="6" borderId="9" xfId="3" applyNumberFormat="1" applyFont="1" applyFill="1" applyBorder="1" applyAlignment="1">
      <alignment horizontal="center" vertical="center" shrinkToFit="1"/>
    </xf>
    <xf numFmtId="0" fontId="2" fillId="6" borderId="4" xfId="3" applyFont="1" applyFill="1" applyBorder="1" applyAlignment="1">
      <alignment horizontal="center" vertical="center" shrinkToFit="1"/>
    </xf>
    <xf numFmtId="14" fontId="2" fillId="6" borderId="6" xfId="3" applyNumberFormat="1" applyFont="1" applyFill="1" applyBorder="1" applyAlignment="1">
      <alignment horizontal="center" vertical="center" shrinkToFit="1"/>
    </xf>
    <xf numFmtId="9" fontId="6" fillId="0" borderId="43" xfId="2" applyNumberFormat="1" applyFont="1" applyFill="1" applyBorder="1" applyAlignment="1">
      <alignment vertical="center"/>
    </xf>
    <xf numFmtId="9" fontId="9" fillId="2" borderId="43" xfId="2" applyFont="1" applyFill="1" applyBorder="1" applyAlignment="1">
      <alignment vertical="center" wrapText="1"/>
    </xf>
    <xf numFmtId="9" fontId="2" fillId="2" borderId="51" xfId="2" applyFont="1" applyFill="1" applyBorder="1" applyAlignment="1">
      <alignment vertical="center" wrapText="1"/>
    </xf>
    <xf numFmtId="9" fontId="2" fillId="2" borderId="35" xfId="2" applyFont="1" applyFill="1" applyBorder="1" applyAlignment="1">
      <alignment vertical="center" wrapText="1"/>
    </xf>
    <xf numFmtId="0" fontId="2" fillId="6" borderId="46" xfId="3" applyFont="1" applyFill="1" applyBorder="1" applyAlignment="1">
      <alignment horizontal="center" vertical="center" shrinkToFit="1"/>
    </xf>
    <xf numFmtId="0" fontId="2" fillId="6" borderId="30" xfId="3" applyFont="1" applyFill="1" applyBorder="1" applyAlignment="1">
      <alignment horizontal="center" vertical="center" shrinkToFit="1"/>
    </xf>
    <xf numFmtId="14" fontId="2" fillId="6" borderId="38" xfId="3" applyNumberFormat="1" applyFont="1" applyFill="1" applyBorder="1" applyAlignment="1">
      <alignment horizontal="center" vertical="center" shrinkToFit="1"/>
    </xf>
    <xf numFmtId="14" fontId="2" fillId="6" borderId="10" xfId="3" applyNumberFormat="1" applyFont="1" applyFill="1" applyBorder="1" applyAlignment="1">
      <alignment horizontal="center" vertical="center" shrinkToFit="1"/>
    </xf>
    <xf numFmtId="3" fontId="6" fillId="0" borderId="40" xfId="3" applyNumberFormat="1" applyFont="1" applyFill="1" applyBorder="1" applyAlignment="1">
      <alignment vertical="center"/>
    </xf>
    <xf numFmtId="3" fontId="6" fillId="0" borderId="42" xfId="3" applyNumberFormat="1" applyFont="1" applyFill="1" applyBorder="1" applyAlignment="1">
      <alignment vertical="center"/>
    </xf>
    <xf numFmtId="3" fontId="9" fillId="2" borderId="42" xfId="4" applyNumberFormat="1" applyFont="1" applyFill="1" applyBorder="1" applyAlignment="1">
      <alignment vertical="center" wrapText="1"/>
    </xf>
    <xf numFmtId="3" fontId="6" fillId="0" borderId="46" xfId="3" applyNumberFormat="1" applyFont="1" applyFill="1" applyBorder="1" applyAlignment="1">
      <alignment vertical="center"/>
    </xf>
    <xf numFmtId="3" fontId="2" fillId="2" borderId="44" xfId="4" applyNumberFormat="1" applyFont="1" applyFill="1" applyBorder="1" applyAlignment="1">
      <alignment vertical="center" wrapText="1"/>
    </xf>
    <xf numFmtId="3" fontId="8" fillId="2" borderId="42" xfId="4" applyNumberFormat="1" applyFont="1" applyFill="1" applyBorder="1" applyAlignment="1">
      <alignment vertical="center" wrapText="1"/>
    </xf>
    <xf numFmtId="3" fontId="2" fillId="2" borderId="42" xfId="4" applyNumberFormat="1" applyFont="1" applyFill="1" applyBorder="1" applyAlignment="1">
      <alignment vertical="center" wrapText="1"/>
    </xf>
    <xf numFmtId="9" fontId="6" fillId="0" borderId="18" xfId="2" applyNumberFormat="1" applyFont="1" applyFill="1" applyBorder="1" applyAlignment="1">
      <alignment vertical="center"/>
    </xf>
    <xf numFmtId="9" fontId="9" fillId="2" borderId="18" xfId="2" applyFont="1" applyFill="1" applyBorder="1" applyAlignment="1">
      <alignment vertical="center" wrapText="1"/>
    </xf>
    <xf numFmtId="9" fontId="2" fillId="2" borderId="23" xfId="2" applyFont="1" applyFill="1" applyBorder="1" applyAlignment="1">
      <alignment vertical="center" wrapText="1"/>
    </xf>
    <xf numFmtId="9" fontId="2" fillId="2" borderId="28" xfId="2" applyFont="1" applyFill="1" applyBorder="1" applyAlignment="1">
      <alignment vertical="center" wrapText="1"/>
    </xf>
    <xf numFmtId="9" fontId="6" fillId="0" borderId="18" xfId="2" applyFont="1" applyFill="1" applyBorder="1" applyAlignment="1">
      <alignment vertical="center"/>
    </xf>
    <xf numFmtId="3" fontId="2" fillId="2" borderId="27" xfId="4" applyNumberFormat="1" applyFont="1" applyFill="1" applyBorder="1" applyAlignment="1">
      <alignment vertical="center" wrapText="1"/>
    </xf>
    <xf numFmtId="3" fontId="2" fillId="2" borderId="32" xfId="4" applyNumberFormat="1" applyFont="1" applyFill="1" applyBorder="1" applyAlignment="1">
      <alignment vertical="center" wrapText="1"/>
    </xf>
    <xf numFmtId="3" fontId="6" fillId="0" borderId="14" xfId="3" applyNumberFormat="1" applyFont="1" applyFill="1" applyBorder="1" applyAlignment="1">
      <alignment horizontal="right" vertical="center"/>
    </xf>
    <xf numFmtId="3" fontId="6" fillId="0" borderId="19" xfId="3" applyNumberFormat="1" applyFont="1" applyFill="1" applyBorder="1" applyAlignment="1">
      <alignment horizontal="right" vertical="center"/>
    </xf>
    <xf numFmtId="3" fontId="6" fillId="0" borderId="19" xfId="3" quotePrefix="1" applyNumberFormat="1" applyFont="1" applyFill="1" applyBorder="1" applyAlignment="1">
      <alignment horizontal="right" vertical="center"/>
    </xf>
    <xf numFmtId="0" fontId="6" fillId="0" borderId="19" xfId="3" quotePrefix="1" applyFont="1" applyFill="1" applyBorder="1" applyAlignment="1">
      <alignment horizontal="right" vertical="center"/>
    </xf>
    <xf numFmtId="3" fontId="8" fillId="2" borderId="19" xfId="4" applyNumberFormat="1" applyFont="1" applyFill="1" applyBorder="1" applyAlignment="1">
      <alignment horizontal="right" vertical="center" wrapText="1"/>
    </xf>
    <xf numFmtId="3" fontId="6" fillId="0" borderId="20" xfId="3" applyNumberFormat="1" applyFont="1" applyFill="1" applyBorder="1" applyAlignment="1">
      <alignment horizontal="right" vertical="center"/>
    </xf>
    <xf numFmtId="3" fontId="2" fillId="2" borderId="19" xfId="4" applyNumberFormat="1" applyFont="1" applyFill="1" applyBorder="1" applyAlignment="1">
      <alignment horizontal="right" vertical="center" wrapText="1"/>
    </xf>
    <xf numFmtId="3" fontId="0" fillId="0" borderId="30" xfId="0" applyNumberFormat="1" applyBorder="1"/>
    <xf numFmtId="3" fontId="6" fillId="0" borderId="12" xfId="3" applyNumberFormat="1" applyFont="1" applyFill="1" applyBorder="1" applyAlignment="1">
      <alignment horizontal="right" vertical="center"/>
    </xf>
    <xf numFmtId="3" fontId="6" fillId="0" borderId="17" xfId="3" quotePrefix="1" applyNumberFormat="1" applyFont="1" applyFill="1" applyBorder="1" applyAlignment="1">
      <alignment horizontal="right" vertical="center"/>
    </xf>
    <xf numFmtId="0" fontId="6" fillId="0" borderId="17" xfId="3" quotePrefix="1" applyFont="1" applyFill="1" applyBorder="1" applyAlignment="1">
      <alignment horizontal="right" vertical="center"/>
    </xf>
    <xf numFmtId="3" fontId="8" fillId="2" borderId="17" xfId="4" applyNumberFormat="1" applyFont="1" applyFill="1" applyBorder="1" applyAlignment="1">
      <alignment horizontal="right" vertical="center" wrapText="1"/>
    </xf>
    <xf numFmtId="3" fontId="2" fillId="2" borderId="27" xfId="4" applyNumberFormat="1" applyFont="1" applyFill="1" applyBorder="1" applyAlignment="1">
      <alignment horizontal="right" vertical="center" wrapText="1"/>
    </xf>
    <xf numFmtId="3" fontId="8" fillId="2" borderId="49" xfId="4" applyNumberFormat="1" applyFont="1" applyFill="1" applyBorder="1" applyAlignment="1">
      <alignment horizontal="right" vertical="center" wrapText="1"/>
    </xf>
    <xf numFmtId="3" fontId="6" fillId="0" borderId="42" xfId="3" applyNumberFormat="1" applyFont="1" applyFill="1" applyBorder="1" applyAlignment="1">
      <alignment horizontal="right" vertical="center"/>
    </xf>
    <xf numFmtId="3" fontId="8" fillId="2" borderId="42" xfId="4" applyNumberFormat="1" applyFont="1" applyFill="1" applyBorder="1" applyAlignment="1">
      <alignment horizontal="right" vertical="center" wrapText="1"/>
    </xf>
    <xf numFmtId="3" fontId="6" fillId="0" borderId="13" xfId="3" applyNumberFormat="1" applyFont="1" applyFill="1" applyBorder="1" applyAlignment="1">
      <alignment horizontal="right" vertical="center"/>
    </xf>
    <xf numFmtId="3" fontId="6" fillId="0" borderId="18" xfId="3" applyNumberFormat="1" applyFont="1" applyFill="1" applyBorder="1" applyAlignment="1">
      <alignment horizontal="right" vertical="center"/>
    </xf>
    <xf numFmtId="3" fontId="6" fillId="0" borderId="18" xfId="3" quotePrefix="1" applyNumberFormat="1" applyFont="1" applyFill="1" applyBorder="1" applyAlignment="1">
      <alignment horizontal="right" vertical="center"/>
    </xf>
    <xf numFmtId="0" fontId="6" fillId="0" borderId="18" xfId="3" quotePrefix="1" applyFont="1" applyFill="1" applyBorder="1" applyAlignment="1">
      <alignment horizontal="right" vertical="center"/>
    </xf>
    <xf numFmtId="3" fontId="8" fillId="2" borderId="18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6" fillId="0" borderId="17" xfId="2" applyFont="1" applyFill="1" applyBorder="1" applyAlignment="1">
      <alignment horizontal="right" vertical="center"/>
    </xf>
    <xf numFmtId="9" fontId="6" fillId="0" borderId="17" xfId="2" quotePrefix="1" applyFont="1" applyFill="1" applyBorder="1" applyAlignment="1">
      <alignment horizontal="right" vertical="center"/>
    </xf>
    <xf numFmtId="9" fontId="8" fillId="2" borderId="17" xfId="2" applyFont="1" applyFill="1" applyBorder="1" applyAlignment="1">
      <alignment horizontal="right" vertical="center" wrapText="1"/>
    </xf>
    <xf numFmtId="3" fontId="6" fillId="0" borderId="15" xfId="3" applyNumberFormat="1" applyFont="1" applyFill="1" applyBorder="1" applyAlignment="1">
      <alignment horizontal="right" vertical="center"/>
    </xf>
    <xf numFmtId="3" fontId="6" fillId="0" borderId="20" xfId="3" quotePrefix="1" applyNumberFormat="1" applyFont="1" applyFill="1" applyBorder="1" applyAlignment="1">
      <alignment horizontal="right" vertical="center"/>
    </xf>
    <xf numFmtId="0" fontId="6" fillId="0" borderId="20" xfId="3" quotePrefix="1" applyFont="1" applyFill="1" applyBorder="1" applyAlignment="1">
      <alignment horizontal="right" vertical="center"/>
    </xf>
    <xf numFmtId="9" fontId="6" fillId="0" borderId="4" xfId="2" applyFont="1" applyFill="1" applyBorder="1" applyAlignment="1">
      <alignment horizontal="right" vertical="center"/>
    </xf>
    <xf numFmtId="9" fontId="6" fillId="0" borderId="16" xfId="2" applyFont="1" applyFill="1" applyBorder="1" applyAlignment="1">
      <alignment horizontal="right" vertical="center"/>
    </xf>
    <xf numFmtId="9" fontId="6" fillId="0" borderId="16" xfId="2" quotePrefix="1" applyFont="1" applyFill="1" applyBorder="1" applyAlignment="1">
      <alignment horizontal="right" vertical="center"/>
    </xf>
    <xf numFmtId="9" fontId="8" fillId="2" borderId="16" xfId="2" applyFont="1" applyFill="1" applyBorder="1" applyAlignment="1">
      <alignment horizontal="right" vertical="center" wrapText="1"/>
    </xf>
    <xf numFmtId="3" fontId="2" fillId="2" borderId="34" xfId="4" applyNumberFormat="1" applyFont="1" applyFill="1" applyBorder="1" applyAlignment="1">
      <alignment horizontal="right" vertical="center" wrapText="1"/>
    </xf>
    <xf numFmtId="9" fontId="6" fillId="0" borderId="19" xfId="2" applyFont="1" applyFill="1" applyBorder="1" applyAlignment="1">
      <alignment horizontal="right" vertical="center"/>
    </xf>
    <xf numFmtId="9" fontId="8" fillId="2" borderId="19" xfId="2" applyFont="1" applyFill="1" applyBorder="1" applyAlignment="1">
      <alignment horizontal="right" vertical="center" wrapText="1"/>
    </xf>
    <xf numFmtId="9" fontId="6" fillId="0" borderId="50" xfId="2" applyFont="1" applyFill="1" applyBorder="1" applyAlignment="1">
      <alignment horizontal="right" vertical="center"/>
    </xf>
    <xf numFmtId="9" fontId="6" fillId="0" borderId="49" xfId="2" applyFont="1" applyFill="1" applyBorder="1" applyAlignment="1">
      <alignment horizontal="right" vertical="center"/>
    </xf>
    <xf numFmtId="9" fontId="6" fillId="0" borderId="49" xfId="2" quotePrefix="1" applyFont="1" applyFill="1" applyBorder="1" applyAlignment="1">
      <alignment horizontal="right" vertical="center"/>
    </xf>
    <xf numFmtId="9" fontId="8" fillId="2" borderId="49" xfId="2" applyFont="1" applyFill="1" applyBorder="1" applyAlignment="1">
      <alignment horizontal="right" vertical="center" wrapText="1"/>
    </xf>
    <xf numFmtId="9" fontId="2" fillId="2" borderId="49" xfId="2" applyFont="1" applyFill="1" applyBorder="1" applyAlignment="1">
      <alignment horizontal="right" vertical="center" wrapText="1"/>
    </xf>
    <xf numFmtId="9" fontId="6" fillId="0" borderId="12" xfId="2" applyFont="1" applyFill="1" applyBorder="1" applyAlignment="1">
      <alignment horizontal="right" vertical="center"/>
    </xf>
    <xf numFmtId="9" fontId="2" fillId="2" borderId="17" xfId="2" applyFont="1" applyFill="1" applyBorder="1" applyAlignment="1">
      <alignment horizontal="right" vertical="center" wrapText="1"/>
    </xf>
    <xf numFmtId="9" fontId="2" fillId="2" borderId="19" xfId="2" applyFont="1" applyFill="1" applyBorder="1" applyAlignment="1">
      <alignment horizontal="right" vertical="center" wrapText="1"/>
    </xf>
    <xf numFmtId="3" fontId="2" fillId="2" borderId="33" xfId="4" applyNumberFormat="1" applyFont="1" applyFill="1" applyBorder="1" applyAlignment="1">
      <alignment horizontal="right" vertical="center" wrapText="1"/>
    </xf>
    <xf numFmtId="3" fontId="0" fillId="0" borderId="3" xfId="0" applyNumberFormat="1" applyBorder="1"/>
    <xf numFmtId="3" fontId="2" fillId="2" borderId="28" xfId="4" applyNumberFormat="1" applyFont="1" applyFill="1" applyBorder="1" applyAlignment="1">
      <alignment horizontal="right" vertical="center" wrapText="1"/>
    </xf>
    <xf numFmtId="169" fontId="8" fillId="2" borderId="16" xfId="1" applyNumberFormat="1" applyFont="1" applyFill="1" applyBorder="1" applyAlignment="1">
      <alignment horizontal="right" vertical="center" wrapText="1"/>
    </xf>
    <xf numFmtId="1" fontId="8" fillId="2" borderId="16" xfId="1" applyNumberFormat="1" applyFont="1" applyFill="1" applyBorder="1" applyAlignment="1">
      <alignment horizontal="right" vertical="center" wrapText="1"/>
    </xf>
    <xf numFmtId="169" fontId="6" fillId="0" borderId="16" xfId="1" applyNumberFormat="1" applyFont="1" applyFill="1" applyBorder="1" applyAlignment="1">
      <alignment horizontal="right" vertical="center"/>
    </xf>
    <xf numFmtId="3" fontId="0" fillId="0" borderId="4" xfId="0" applyNumberFormat="1" applyBorder="1"/>
    <xf numFmtId="3" fontId="8" fillId="4" borderId="16" xfId="4" applyNumberFormat="1" applyFont="1" applyFill="1" applyBorder="1" applyAlignment="1">
      <alignment horizontal="right" vertical="center" wrapText="1"/>
    </xf>
    <xf numFmtId="9" fontId="2" fillId="2" borderId="24" xfId="2" applyFont="1" applyFill="1" applyBorder="1" applyAlignment="1">
      <alignment horizontal="right" vertical="center" wrapText="1"/>
    </xf>
    <xf numFmtId="9" fontId="2" fillId="2" borderId="55" xfId="2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9" fontId="2" fillId="2" borderId="47" xfId="2" applyFont="1" applyFill="1" applyBorder="1" applyAlignment="1">
      <alignment horizontal="right" vertical="center" wrapText="1"/>
    </xf>
    <xf numFmtId="9" fontId="2" fillId="2" borderId="53" xfId="2" applyFont="1" applyFill="1" applyBorder="1" applyAlignment="1">
      <alignment horizontal="right" vertical="center" wrapText="1"/>
    </xf>
    <xf numFmtId="9" fontId="2" fillId="2" borderId="27" xfId="2" applyFont="1" applyFill="1" applyBorder="1" applyAlignment="1">
      <alignment horizontal="right" vertical="center" wrapText="1"/>
    </xf>
    <xf numFmtId="0" fontId="4" fillId="0" borderId="56" xfId="3" quotePrefix="1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horizontal="left" vertical="center"/>
    </xf>
    <xf numFmtId="3" fontId="2" fillId="2" borderId="51" xfId="4" applyNumberFormat="1" applyFont="1" applyFill="1" applyBorder="1" applyAlignment="1">
      <alignment horizontal="right" vertical="center" wrapText="1"/>
    </xf>
    <xf numFmtId="3" fontId="2" fillId="2" borderId="23" xfId="4" applyNumberFormat="1" applyFont="1" applyFill="1" applyBorder="1" applyAlignment="1">
      <alignment horizontal="right" vertical="center" wrapText="1"/>
    </xf>
    <xf numFmtId="3" fontId="2" fillId="2" borderId="21" xfId="4" applyNumberFormat="1" applyFont="1" applyFill="1" applyBorder="1" applyAlignment="1">
      <alignment horizontal="right" vertical="center" wrapText="1"/>
    </xf>
    <xf numFmtId="3" fontId="2" fillId="2" borderId="25" xfId="4" applyNumberFormat="1" applyFont="1" applyFill="1" applyBorder="1" applyAlignment="1">
      <alignment horizontal="right" vertical="center" wrapText="1"/>
    </xf>
    <xf numFmtId="9" fontId="2" fillId="4" borderId="5" xfId="2" applyFont="1" applyFill="1" applyBorder="1" applyAlignment="1">
      <alignment horizontal="right" vertical="center" wrapText="1"/>
    </xf>
    <xf numFmtId="9" fontId="2" fillId="4" borderId="57" xfId="2" applyFont="1" applyFill="1" applyBorder="1" applyAlignment="1">
      <alignment horizontal="right" vertical="center" wrapText="1"/>
    </xf>
    <xf numFmtId="9" fontId="2" fillId="4" borderId="29" xfId="2" applyFont="1" applyFill="1" applyBorder="1" applyAlignment="1">
      <alignment horizontal="right" vertical="center" wrapText="1"/>
    </xf>
    <xf numFmtId="9" fontId="2" fillId="2" borderId="8" xfId="2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3" fontId="2" fillId="2" borderId="49" xfId="4" applyNumberFormat="1" applyFont="1" applyFill="1" applyBorder="1" applyAlignment="1">
      <alignment vertical="center" wrapText="1"/>
    </xf>
    <xf numFmtId="9" fontId="2" fillId="2" borderId="19" xfId="2" applyFont="1" applyFill="1" applyBorder="1" applyAlignment="1">
      <alignment vertical="center" wrapText="1"/>
    </xf>
    <xf numFmtId="9" fontId="2" fillId="2" borderId="32" xfId="2" applyFont="1" applyFill="1" applyBorder="1" applyAlignment="1">
      <alignment vertical="center" wrapText="1"/>
    </xf>
    <xf numFmtId="3" fontId="0" fillId="0" borderId="58" xfId="0" applyNumberFormat="1" applyBorder="1"/>
    <xf numFmtId="0" fontId="6" fillId="0" borderId="59" xfId="3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5" fillId="6" borderId="5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168" fontId="4" fillId="0" borderId="52" xfId="3" applyNumberFormat="1" applyFont="1" applyFill="1" applyBorder="1" applyAlignment="1">
      <alignment horizontal="center" vertical="center" wrapText="1"/>
    </xf>
    <xf numFmtId="168" fontId="4" fillId="0" borderId="8" xfId="3" applyNumberFormat="1" applyFont="1" applyFill="1" applyBorder="1" applyAlignment="1">
      <alignment horizontal="center" vertical="center" wrapText="1"/>
    </xf>
    <xf numFmtId="0" fontId="4" fillId="0" borderId="36" xfId="3" applyFont="1" applyFill="1" applyBorder="1" applyAlignment="1">
      <alignment horizontal="center" vertical="center"/>
    </xf>
    <xf numFmtId="0" fontId="4" fillId="0" borderId="38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2" fillId="0" borderId="37" xfId="3" applyFont="1" applyBorder="1" applyAlignment="1">
      <alignment horizontal="center" vertical="center" wrapText="1" shrinkToFit="1"/>
    </xf>
    <xf numFmtId="0" fontId="2" fillId="0" borderId="39" xfId="3" applyFont="1" applyBorder="1" applyAlignment="1">
      <alignment horizontal="center" vertical="center" wrapText="1" shrinkToFi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tabSelected="1" zoomScale="85" zoomScaleNormal="85" workbookViewId="0"/>
  </sheetViews>
  <sheetFormatPr defaultRowHeight="15" x14ac:dyDescent="0.25"/>
  <cols>
    <col min="1" max="1" width="64.28515625" bestFit="1" customWidth="1"/>
    <col min="2" max="2" width="9.42578125" customWidth="1"/>
    <col min="3" max="12" width="16.7109375" customWidth="1"/>
  </cols>
  <sheetData>
    <row r="1" spans="1:12" ht="15.75" thickBot="1" x14ac:dyDescent="0.3"/>
    <row r="2" spans="1:12" ht="40.9" customHeight="1" thickBot="1" x14ac:dyDescent="0.3">
      <c r="A2" s="228" t="s">
        <v>403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30"/>
    </row>
    <row r="3" spans="1:12" ht="16.899999999999999" customHeight="1" x14ac:dyDescent="0.25">
      <c r="A3" s="231" t="s">
        <v>1</v>
      </c>
      <c r="B3" s="233" t="s">
        <v>2</v>
      </c>
      <c r="C3" s="2" t="s">
        <v>3</v>
      </c>
      <c r="D3" s="3" t="s">
        <v>4</v>
      </c>
      <c r="E3" s="3" t="s">
        <v>4</v>
      </c>
      <c r="F3" s="105" t="s">
        <v>4</v>
      </c>
      <c r="G3" s="135" t="s">
        <v>5</v>
      </c>
      <c r="H3" s="129" t="s">
        <v>5</v>
      </c>
      <c r="I3" s="136" t="s">
        <v>5</v>
      </c>
      <c r="J3" s="235" t="s">
        <v>404</v>
      </c>
      <c r="K3" s="226" t="s">
        <v>405</v>
      </c>
      <c r="L3" s="226" t="s">
        <v>408</v>
      </c>
    </row>
    <row r="4" spans="1:12" ht="22.15" customHeight="1" thickBot="1" x14ac:dyDescent="0.3">
      <c r="A4" s="232"/>
      <c r="B4" s="234"/>
      <c r="C4" s="4">
        <v>44927</v>
      </c>
      <c r="D4" s="5">
        <v>45107</v>
      </c>
      <c r="E4" s="5">
        <v>45199</v>
      </c>
      <c r="F4" s="106">
        <v>45230</v>
      </c>
      <c r="G4" s="137">
        <v>45107</v>
      </c>
      <c r="H4" s="130">
        <v>45199</v>
      </c>
      <c r="I4" s="138">
        <v>45230</v>
      </c>
      <c r="J4" s="236"/>
      <c r="K4" s="227"/>
      <c r="L4" s="227"/>
    </row>
    <row r="5" spans="1:12" x14ac:dyDescent="0.25">
      <c r="A5" s="6" t="s">
        <v>6</v>
      </c>
      <c r="B5" s="7" t="s">
        <v>7</v>
      </c>
      <c r="C5" s="8"/>
      <c r="D5" s="9"/>
      <c r="E5" s="10"/>
      <c r="F5" s="11"/>
      <c r="G5" s="139"/>
      <c r="H5" s="9"/>
      <c r="I5" s="11"/>
      <c r="J5" s="8"/>
      <c r="K5" s="108"/>
      <c r="L5" s="116"/>
    </row>
    <row r="6" spans="1:12" x14ac:dyDescent="0.25">
      <c r="A6" s="12" t="s">
        <v>8</v>
      </c>
      <c r="B6" s="13" t="s">
        <v>9</v>
      </c>
      <c r="C6" s="14"/>
      <c r="D6" s="15"/>
      <c r="E6" s="16"/>
      <c r="F6" s="17"/>
      <c r="G6" s="140"/>
      <c r="H6" s="15"/>
      <c r="I6" s="17"/>
      <c r="J6" s="14"/>
      <c r="K6" s="109"/>
      <c r="L6" s="101"/>
    </row>
    <row r="7" spans="1:12" x14ac:dyDescent="0.25">
      <c r="A7" s="12" t="s">
        <v>10</v>
      </c>
      <c r="B7" s="13" t="s">
        <v>11</v>
      </c>
      <c r="C7" s="14"/>
      <c r="D7" s="15"/>
      <c r="E7" s="16"/>
      <c r="F7" s="17"/>
      <c r="G7" s="140"/>
      <c r="H7" s="15"/>
      <c r="I7" s="17"/>
      <c r="J7" s="14"/>
      <c r="K7" s="109"/>
      <c r="L7" s="101"/>
    </row>
    <row r="8" spans="1:12" x14ac:dyDescent="0.25">
      <c r="A8" s="18" t="s">
        <v>12</v>
      </c>
      <c r="B8" s="13" t="s">
        <v>13</v>
      </c>
      <c r="C8" s="14"/>
      <c r="D8" s="15"/>
      <c r="E8" s="16"/>
      <c r="F8" s="17"/>
      <c r="G8" s="140"/>
      <c r="H8" s="15"/>
      <c r="I8" s="17"/>
      <c r="J8" s="14"/>
      <c r="K8" s="109"/>
      <c r="L8" s="101"/>
    </row>
    <row r="9" spans="1:12" x14ac:dyDescent="0.25">
      <c r="A9" s="18" t="s">
        <v>14</v>
      </c>
      <c r="B9" s="13" t="s">
        <v>15</v>
      </c>
      <c r="C9" s="14"/>
      <c r="D9" s="15"/>
      <c r="E9" s="16"/>
      <c r="F9" s="17"/>
      <c r="G9" s="140"/>
      <c r="H9" s="15"/>
      <c r="I9" s="17"/>
      <c r="J9" s="14"/>
      <c r="K9" s="109"/>
      <c r="L9" s="101"/>
    </row>
    <row r="10" spans="1:12" x14ac:dyDescent="0.25">
      <c r="A10" s="18" t="s">
        <v>16</v>
      </c>
      <c r="B10" s="13" t="s">
        <v>17</v>
      </c>
      <c r="C10" s="14"/>
      <c r="D10" s="15"/>
      <c r="E10" s="16"/>
      <c r="F10" s="17"/>
      <c r="G10" s="140"/>
      <c r="H10" s="109"/>
      <c r="I10" s="101"/>
      <c r="J10" s="14"/>
      <c r="K10" s="109"/>
      <c r="L10" s="101"/>
    </row>
    <row r="11" spans="1:12" x14ac:dyDescent="0.25">
      <c r="A11" s="18" t="s">
        <v>18</v>
      </c>
      <c r="B11" s="13" t="s">
        <v>19</v>
      </c>
      <c r="C11" s="14"/>
      <c r="D11" s="15"/>
      <c r="E11" s="16"/>
      <c r="F11" s="17"/>
      <c r="G11" s="140"/>
      <c r="H11" s="109"/>
      <c r="I11" s="101"/>
      <c r="J11" s="14"/>
      <c r="K11" s="109"/>
      <c r="L11" s="101"/>
    </row>
    <row r="12" spans="1:12" x14ac:dyDescent="0.25">
      <c r="A12" s="18" t="s">
        <v>20</v>
      </c>
      <c r="B12" s="13" t="s">
        <v>21</v>
      </c>
      <c r="C12" s="14"/>
      <c r="D12" s="15"/>
      <c r="E12" s="16"/>
      <c r="F12" s="17"/>
      <c r="G12" s="140"/>
      <c r="H12" s="109"/>
      <c r="I12" s="101"/>
      <c r="J12" s="14"/>
      <c r="K12" s="109"/>
      <c r="L12" s="101"/>
    </row>
    <row r="13" spans="1:12" x14ac:dyDescent="0.25">
      <c r="A13" s="19" t="s">
        <v>22</v>
      </c>
      <c r="B13" s="13" t="s">
        <v>23</v>
      </c>
      <c r="C13" s="14"/>
      <c r="D13" s="15"/>
      <c r="E13" s="16"/>
      <c r="F13" s="17"/>
      <c r="G13" s="140"/>
      <c r="H13" s="109"/>
      <c r="I13" s="101"/>
      <c r="J13" s="14"/>
      <c r="K13" s="109"/>
      <c r="L13" s="101"/>
    </row>
    <row r="14" spans="1:12" x14ac:dyDescent="0.25">
      <c r="A14" s="19" t="s">
        <v>24</v>
      </c>
      <c r="B14" s="13" t="s">
        <v>25</v>
      </c>
      <c r="C14" s="14"/>
      <c r="D14" s="15"/>
      <c r="E14" s="16"/>
      <c r="F14" s="17"/>
      <c r="G14" s="140"/>
      <c r="H14" s="109"/>
      <c r="I14" s="101"/>
      <c r="J14" s="14"/>
      <c r="K14" s="109"/>
      <c r="L14" s="101"/>
    </row>
    <row r="15" spans="1:12" x14ac:dyDescent="0.25">
      <c r="A15" s="19" t="s">
        <v>26</v>
      </c>
      <c r="B15" s="13" t="s">
        <v>27</v>
      </c>
      <c r="C15" s="14"/>
      <c r="D15" s="15"/>
      <c r="E15" s="16"/>
      <c r="F15" s="17"/>
      <c r="G15" s="140"/>
      <c r="H15" s="109"/>
      <c r="I15" s="101"/>
      <c r="J15" s="14"/>
      <c r="K15" s="109"/>
      <c r="L15" s="101"/>
    </row>
    <row r="16" spans="1:12" x14ac:dyDescent="0.25">
      <c r="A16" s="19" t="s">
        <v>28</v>
      </c>
      <c r="B16" s="13" t="s">
        <v>29</v>
      </c>
      <c r="C16" s="14"/>
      <c r="D16" s="15"/>
      <c r="E16" s="16"/>
      <c r="F16" s="17"/>
      <c r="G16" s="140"/>
      <c r="H16" s="109"/>
      <c r="I16" s="101"/>
      <c r="J16" s="14"/>
      <c r="K16" s="109"/>
      <c r="L16" s="101"/>
    </row>
    <row r="17" spans="1:12" x14ac:dyDescent="0.25">
      <c r="A17" s="19" t="s">
        <v>30</v>
      </c>
      <c r="B17" s="13" t="s">
        <v>31</v>
      </c>
      <c r="C17" s="14"/>
      <c r="D17" s="15"/>
      <c r="E17" s="16"/>
      <c r="F17" s="17"/>
      <c r="G17" s="140"/>
      <c r="H17" s="109"/>
      <c r="I17" s="101"/>
      <c r="J17" s="14"/>
      <c r="K17" s="109"/>
      <c r="L17" s="101"/>
    </row>
    <row r="18" spans="1:12" x14ac:dyDescent="0.25">
      <c r="A18" s="20" t="s">
        <v>32</v>
      </c>
      <c r="B18" s="21" t="s">
        <v>33</v>
      </c>
      <c r="C18" s="22">
        <f>SUM(C5:C17)</f>
        <v>0</v>
      </c>
      <c r="D18" s="23">
        <f>SUM(D5:D17)</f>
        <v>0</v>
      </c>
      <c r="E18" s="23">
        <f t="shared" ref="E18:F18" si="0">SUM(E5:E17)</f>
        <v>0</v>
      </c>
      <c r="F18" s="23">
        <f t="shared" si="0"/>
        <v>0</v>
      </c>
      <c r="G18" s="22">
        <f>SUM(G5:G17)</f>
        <v>0</v>
      </c>
      <c r="H18" s="110">
        <f t="shared" ref="H18:I18" si="1">SUM(H5:H17)</f>
        <v>0</v>
      </c>
      <c r="I18" s="107">
        <f t="shared" si="1"/>
        <v>0</v>
      </c>
      <c r="J18" s="22"/>
      <c r="K18" s="110"/>
      <c r="L18" s="107"/>
    </row>
    <row r="19" spans="1:12" x14ac:dyDescent="0.25">
      <c r="A19" s="19" t="s">
        <v>34</v>
      </c>
      <c r="B19" s="13" t="s">
        <v>35</v>
      </c>
      <c r="C19" s="14">
        <f>+'[1]2021.01.01.'!E10</f>
        <v>0</v>
      </c>
      <c r="D19" s="15">
        <v>0</v>
      </c>
      <c r="E19" s="16">
        <v>0</v>
      </c>
      <c r="F19" s="17">
        <v>0</v>
      </c>
      <c r="G19" s="140">
        <v>0</v>
      </c>
      <c r="H19" s="109">
        <v>0</v>
      </c>
      <c r="I19" s="101">
        <v>0</v>
      </c>
      <c r="J19" s="146"/>
      <c r="K19" s="131"/>
      <c r="L19" s="117"/>
    </row>
    <row r="20" spans="1:12" ht="25.5" x14ac:dyDescent="0.25">
      <c r="A20" s="19" t="s">
        <v>36</v>
      </c>
      <c r="B20" s="13" t="s">
        <v>37</v>
      </c>
      <c r="C20" s="14"/>
      <c r="D20" s="15"/>
      <c r="E20" s="16"/>
      <c r="F20" s="17"/>
      <c r="G20" s="140"/>
      <c r="H20" s="109"/>
      <c r="I20" s="101"/>
      <c r="J20" s="14"/>
      <c r="K20" s="109"/>
      <c r="L20" s="101"/>
    </row>
    <row r="21" spans="1:12" x14ac:dyDescent="0.25">
      <c r="A21" s="26" t="s">
        <v>38</v>
      </c>
      <c r="B21" s="13" t="s">
        <v>39</v>
      </c>
      <c r="C21" s="14"/>
      <c r="D21" s="15"/>
      <c r="E21" s="16"/>
      <c r="F21" s="17"/>
      <c r="G21" s="140"/>
      <c r="H21" s="109"/>
      <c r="I21" s="101"/>
      <c r="J21" s="14"/>
      <c r="K21" s="109"/>
      <c r="L21" s="101"/>
    </row>
    <row r="22" spans="1:12" x14ac:dyDescent="0.25">
      <c r="A22" s="27" t="s">
        <v>40</v>
      </c>
      <c r="B22" s="21" t="s">
        <v>41</v>
      </c>
      <c r="C22" s="22">
        <f>SUM(C19:C21)</f>
        <v>0</v>
      </c>
      <c r="D22" s="23">
        <f>SUM(D19:D21)</f>
        <v>0</v>
      </c>
      <c r="E22" s="24">
        <v>0</v>
      </c>
      <c r="F22" s="25">
        <v>0</v>
      </c>
      <c r="G22" s="141">
        <f>SUM(G19:G21)</f>
        <v>0</v>
      </c>
      <c r="H22" s="110">
        <v>0</v>
      </c>
      <c r="I22" s="107">
        <v>0</v>
      </c>
      <c r="J22" s="147"/>
      <c r="K22" s="132"/>
      <c r="L22" s="118"/>
    </row>
    <row r="23" spans="1:12" ht="15.75" thickBot="1" x14ac:dyDescent="0.3">
      <c r="A23" s="28" t="s">
        <v>42</v>
      </c>
      <c r="B23" s="29" t="s">
        <v>43</v>
      </c>
      <c r="C23" s="30">
        <f>SUM(C22,C18)</f>
        <v>0</v>
      </c>
      <c r="D23" s="31">
        <f>SUM(D22,D18)</f>
        <v>0</v>
      </c>
      <c r="E23" s="31">
        <f t="shared" ref="E23:F23" si="2">SUM(E22,E18)</f>
        <v>0</v>
      </c>
      <c r="F23" s="31">
        <f t="shared" si="2"/>
        <v>0</v>
      </c>
      <c r="G23" s="30">
        <f>SUM(G22,G18)</f>
        <v>0</v>
      </c>
      <c r="H23" s="111">
        <f t="shared" ref="H23:I23" si="3">SUM(H22,H18)</f>
        <v>0</v>
      </c>
      <c r="I23" s="125">
        <f t="shared" si="3"/>
        <v>0</v>
      </c>
      <c r="J23" s="148"/>
      <c r="K23" s="133"/>
      <c r="L23" s="119"/>
    </row>
    <row r="24" spans="1:12" ht="15.75" thickBot="1" x14ac:dyDescent="0.3">
      <c r="A24" s="33" t="s">
        <v>44</v>
      </c>
      <c r="B24" s="34" t="s">
        <v>45</v>
      </c>
      <c r="C24" s="35">
        <f>+C19*0.155</f>
        <v>0</v>
      </c>
      <c r="D24" s="36">
        <v>0</v>
      </c>
      <c r="E24" s="36">
        <v>0</v>
      </c>
      <c r="F24" s="36">
        <v>0</v>
      </c>
      <c r="G24" s="35">
        <f>+G19*0.155*0.9</f>
        <v>0</v>
      </c>
      <c r="H24" s="112">
        <f t="shared" ref="H24:I24" si="4">+H19*0.155*0.9</f>
        <v>0</v>
      </c>
      <c r="I24" s="151">
        <f t="shared" si="4"/>
        <v>0</v>
      </c>
      <c r="J24" s="149"/>
      <c r="K24" s="134"/>
      <c r="L24" s="120"/>
    </row>
    <row r="25" spans="1:12" x14ac:dyDescent="0.25">
      <c r="A25" s="37" t="s">
        <v>46</v>
      </c>
      <c r="B25" s="38" t="s">
        <v>47</v>
      </c>
      <c r="C25" s="39"/>
      <c r="D25" s="40"/>
      <c r="E25" s="16"/>
      <c r="F25" s="41"/>
      <c r="G25" s="142"/>
      <c r="H25" s="113"/>
      <c r="I25" s="121"/>
      <c r="J25" s="39"/>
      <c r="K25" s="113"/>
      <c r="L25" s="121"/>
    </row>
    <row r="26" spans="1:12" x14ac:dyDescent="0.25">
      <c r="A26" s="19" t="s">
        <v>48</v>
      </c>
      <c r="B26" s="13" t="s">
        <v>49</v>
      </c>
      <c r="C26" s="14">
        <v>400000</v>
      </c>
      <c r="D26" s="15">
        <v>134150</v>
      </c>
      <c r="E26" s="15">
        <v>134150</v>
      </c>
      <c r="F26" s="17">
        <v>134150</v>
      </c>
      <c r="G26" s="140">
        <v>0</v>
      </c>
      <c r="H26" s="109">
        <v>0</v>
      </c>
      <c r="I26" s="101">
        <v>59251</v>
      </c>
      <c r="J26" s="150">
        <f>+G26/C26</f>
        <v>0</v>
      </c>
      <c r="K26" s="126">
        <f>+H26/D26</f>
        <v>0</v>
      </c>
      <c r="L26" s="122"/>
    </row>
    <row r="27" spans="1:12" x14ac:dyDescent="0.25">
      <c r="A27" s="19" t="s">
        <v>50</v>
      </c>
      <c r="B27" s="13" t="s">
        <v>51</v>
      </c>
      <c r="C27" s="14"/>
      <c r="D27" s="15"/>
      <c r="E27" s="16"/>
      <c r="F27" s="17"/>
      <c r="G27" s="140"/>
      <c r="H27" s="109"/>
      <c r="I27" s="101"/>
      <c r="J27" s="14"/>
      <c r="K27" s="109"/>
      <c r="L27" s="101"/>
    </row>
    <row r="28" spans="1:12" x14ac:dyDescent="0.25">
      <c r="A28" s="27" t="s">
        <v>52</v>
      </c>
      <c r="B28" s="21" t="s">
        <v>53</v>
      </c>
      <c r="C28" s="23">
        <f t="shared" ref="C28:I28" si="5">SUM(C25:C27)</f>
        <v>400000</v>
      </c>
      <c r="D28" s="23">
        <f t="shared" si="5"/>
        <v>134150</v>
      </c>
      <c r="E28" s="23">
        <f>SUM(E25:E27)</f>
        <v>134150</v>
      </c>
      <c r="F28" s="23">
        <f t="shared" si="5"/>
        <v>134150</v>
      </c>
      <c r="G28" s="22">
        <f t="shared" si="5"/>
        <v>0</v>
      </c>
      <c r="H28" s="110">
        <f t="shared" si="5"/>
        <v>0</v>
      </c>
      <c r="I28" s="107">
        <f t="shared" si="5"/>
        <v>59251</v>
      </c>
      <c r="J28" s="147">
        <f>+G28/C28</f>
        <v>0</v>
      </c>
      <c r="K28" s="132">
        <f>+H28/D28</f>
        <v>0</v>
      </c>
      <c r="L28" s="118">
        <f>+I28/E28</f>
        <v>0.44167722698471862</v>
      </c>
    </row>
    <row r="29" spans="1:12" x14ac:dyDescent="0.25">
      <c r="A29" s="19" t="s">
        <v>54</v>
      </c>
      <c r="B29" s="13" t="s">
        <v>55</v>
      </c>
      <c r="C29" s="14"/>
      <c r="D29" s="15"/>
      <c r="E29" s="16"/>
      <c r="F29" s="17"/>
      <c r="G29" s="140"/>
      <c r="H29" s="109"/>
      <c r="I29" s="101"/>
      <c r="J29" s="14"/>
      <c r="K29" s="109"/>
      <c r="L29" s="101"/>
    </row>
    <row r="30" spans="1:12" x14ac:dyDescent="0.25">
      <c r="A30" s="19" t="s">
        <v>56</v>
      </c>
      <c r="B30" s="13" t="s">
        <v>57</v>
      </c>
      <c r="C30" s="14"/>
      <c r="D30" s="15"/>
      <c r="E30" s="16"/>
      <c r="F30" s="17"/>
      <c r="G30" s="140"/>
      <c r="H30" s="109"/>
      <c r="I30" s="101"/>
      <c r="J30" s="14"/>
      <c r="K30" s="109"/>
      <c r="L30" s="101"/>
    </row>
    <row r="31" spans="1:12" x14ac:dyDescent="0.25">
      <c r="A31" s="27" t="s">
        <v>58</v>
      </c>
      <c r="B31" s="21" t="s">
        <v>59</v>
      </c>
      <c r="C31" s="22">
        <f>SUM(C29:C30)</f>
        <v>0</v>
      </c>
      <c r="D31" s="23">
        <f>SUM(D29:D30)</f>
        <v>0</v>
      </c>
      <c r="E31" s="24">
        <v>0</v>
      </c>
      <c r="F31" s="25">
        <v>0</v>
      </c>
      <c r="G31" s="141">
        <f>SUM(G29:G30)</f>
        <v>0</v>
      </c>
      <c r="H31" s="110">
        <v>0</v>
      </c>
      <c r="I31" s="107">
        <v>0</v>
      </c>
      <c r="J31" s="22"/>
      <c r="K31" s="110"/>
      <c r="L31" s="107"/>
    </row>
    <row r="32" spans="1:12" x14ac:dyDescent="0.25">
      <c r="A32" s="19" t="s">
        <v>60</v>
      </c>
      <c r="B32" s="13" t="s">
        <v>61</v>
      </c>
      <c r="C32" s="14"/>
      <c r="D32" s="15"/>
      <c r="E32" s="16"/>
      <c r="F32" s="17"/>
      <c r="G32" s="140"/>
      <c r="H32" s="109"/>
      <c r="I32" s="101"/>
      <c r="J32" s="14"/>
      <c r="K32" s="109"/>
      <c r="L32" s="101"/>
    </row>
    <row r="33" spans="1:12" x14ac:dyDescent="0.25">
      <c r="A33" s="19" t="s">
        <v>62</v>
      </c>
      <c r="B33" s="13" t="s">
        <v>63</v>
      </c>
      <c r="C33" s="14"/>
      <c r="D33" s="15"/>
      <c r="E33" s="16"/>
      <c r="F33" s="17"/>
      <c r="G33" s="140"/>
      <c r="H33" s="109"/>
      <c r="I33" s="101"/>
      <c r="J33" s="14"/>
      <c r="K33" s="109"/>
      <c r="L33" s="101"/>
    </row>
    <row r="34" spans="1:12" x14ac:dyDescent="0.25">
      <c r="A34" s="19" t="s">
        <v>64</v>
      </c>
      <c r="B34" s="13" t="s">
        <v>65</v>
      </c>
      <c r="C34" s="14"/>
      <c r="D34" s="15">
        <v>0</v>
      </c>
      <c r="E34" s="16">
        <v>450000</v>
      </c>
      <c r="F34" s="17">
        <v>450000</v>
      </c>
      <c r="G34" s="140">
        <v>0</v>
      </c>
      <c r="H34" s="109">
        <v>450000</v>
      </c>
      <c r="I34" s="101">
        <v>450000</v>
      </c>
      <c r="J34" s="14"/>
      <c r="K34" s="109"/>
      <c r="L34" s="101"/>
    </row>
    <row r="35" spans="1:12" x14ac:dyDescent="0.25">
      <c r="A35" s="19" t="s">
        <v>66</v>
      </c>
      <c r="B35" s="13" t="s">
        <v>67</v>
      </c>
      <c r="C35" s="14"/>
      <c r="D35" s="15"/>
      <c r="E35" s="16"/>
      <c r="F35" s="17"/>
      <c r="G35" s="140"/>
      <c r="H35" s="109"/>
      <c r="I35" s="101"/>
      <c r="J35" s="14"/>
      <c r="K35" s="109"/>
      <c r="L35" s="101"/>
    </row>
    <row r="36" spans="1:12" x14ac:dyDescent="0.25">
      <c r="A36" s="42" t="s">
        <v>68</v>
      </c>
      <c r="B36" s="13" t="s">
        <v>69</v>
      </c>
      <c r="C36" s="14"/>
      <c r="D36" s="15"/>
      <c r="E36" s="16"/>
      <c r="F36" s="17"/>
      <c r="G36" s="140"/>
      <c r="H36" s="109"/>
      <c r="I36" s="101"/>
      <c r="J36" s="14"/>
      <c r="K36" s="109"/>
      <c r="L36" s="101"/>
    </row>
    <row r="37" spans="1:12" x14ac:dyDescent="0.25">
      <c r="A37" s="26" t="s">
        <v>70</v>
      </c>
      <c r="B37" s="13" t="s">
        <v>71</v>
      </c>
      <c r="C37" s="14"/>
      <c r="D37" s="15"/>
      <c r="E37" s="16"/>
      <c r="F37" s="17"/>
      <c r="G37" s="140"/>
      <c r="H37" s="109"/>
      <c r="I37" s="101"/>
      <c r="J37" s="14"/>
      <c r="K37" s="109"/>
      <c r="L37" s="101"/>
    </row>
    <row r="38" spans="1:12" x14ac:dyDescent="0.25">
      <c r="A38" s="19" t="s">
        <v>72</v>
      </c>
      <c r="B38" s="13" t="s">
        <v>73</v>
      </c>
      <c r="C38" s="14">
        <v>400000</v>
      </c>
      <c r="D38" s="15">
        <v>1043100</v>
      </c>
      <c r="E38" s="104">
        <v>1043100</v>
      </c>
      <c r="F38" s="101">
        <v>1043100</v>
      </c>
      <c r="G38" s="140">
        <v>1037225</v>
      </c>
      <c r="H38" s="109">
        <v>1038919</v>
      </c>
      <c r="I38" s="101">
        <v>1038919</v>
      </c>
      <c r="J38" s="150">
        <f t="shared" ref="J38:L39" si="6">+G38/C38</f>
        <v>2.5930624999999998</v>
      </c>
      <c r="K38" s="126">
        <f t="shared" si="6"/>
        <v>0.99599175534464579</v>
      </c>
      <c r="L38" s="122">
        <f t="shared" si="6"/>
        <v>0.99599175534464579</v>
      </c>
    </row>
    <row r="39" spans="1:12" x14ac:dyDescent="0.25">
      <c r="A39" s="27" t="s">
        <v>74</v>
      </c>
      <c r="B39" s="21" t="s">
        <v>75</v>
      </c>
      <c r="C39" s="22">
        <f t="shared" ref="C39:I39" si="7">SUM(C32:C38)</f>
        <v>400000</v>
      </c>
      <c r="D39" s="23">
        <f t="shared" si="7"/>
        <v>1043100</v>
      </c>
      <c r="E39" s="23">
        <f t="shared" si="7"/>
        <v>1493100</v>
      </c>
      <c r="F39" s="23">
        <f t="shared" si="7"/>
        <v>1493100</v>
      </c>
      <c r="G39" s="141">
        <f t="shared" si="7"/>
        <v>1037225</v>
      </c>
      <c r="H39" s="110">
        <f t="shared" si="7"/>
        <v>1488919</v>
      </c>
      <c r="I39" s="107">
        <f t="shared" si="7"/>
        <v>1488919</v>
      </c>
      <c r="J39" s="147">
        <f t="shared" si="6"/>
        <v>2.5930624999999998</v>
      </c>
      <c r="K39" s="132">
        <f t="shared" si="6"/>
        <v>1.4273981401591411</v>
      </c>
      <c r="L39" s="118">
        <f t="shared" si="6"/>
        <v>0.99719978568079837</v>
      </c>
    </row>
    <row r="40" spans="1:12" x14ac:dyDescent="0.25">
      <c r="A40" s="19" t="s">
        <v>76</v>
      </c>
      <c r="B40" s="13" t="s">
        <v>77</v>
      </c>
      <c r="C40" s="14"/>
      <c r="D40" s="15"/>
      <c r="E40" s="16"/>
      <c r="F40" s="17"/>
      <c r="G40" s="140"/>
      <c r="H40" s="109"/>
      <c r="I40" s="101"/>
      <c r="J40" s="14"/>
      <c r="K40" s="109"/>
      <c r="L40" s="101"/>
    </row>
    <row r="41" spans="1:12" x14ac:dyDescent="0.25">
      <c r="A41" s="19" t="s">
        <v>78</v>
      </c>
      <c r="B41" s="13" t="s">
        <v>79</v>
      </c>
      <c r="C41" s="14"/>
      <c r="D41" s="15"/>
      <c r="E41" s="16"/>
      <c r="F41" s="17"/>
      <c r="G41" s="140"/>
      <c r="H41" s="109"/>
      <c r="I41" s="101"/>
      <c r="J41" s="14"/>
      <c r="K41" s="109"/>
      <c r="L41" s="101"/>
    </row>
    <row r="42" spans="1:12" x14ac:dyDescent="0.25">
      <c r="A42" s="27" t="s">
        <v>80</v>
      </c>
      <c r="B42" s="21" t="s">
        <v>81</v>
      </c>
      <c r="C42" s="22">
        <f>SUM(C40:C41)</f>
        <v>0</v>
      </c>
      <c r="D42" s="23">
        <f>SUM(D40:D41)</f>
        <v>0</v>
      </c>
      <c r="E42" s="24"/>
      <c r="F42" s="25"/>
      <c r="G42" s="141">
        <f>SUM(G40:G41)</f>
        <v>0</v>
      </c>
      <c r="H42" s="110"/>
      <c r="I42" s="107"/>
      <c r="J42" s="22"/>
      <c r="K42" s="110"/>
      <c r="L42" s="107"/>
    </row>
    <row r="43" spans="1:12" x14ac:dyDescent="0.25">
      <c r="A43" s="43" t="s">
        <v>82</v>
      </c>
      <c r="B43" s="13" t="s">
        <v>83</v>
      </c>
      <c r="C43" s="14">
        <v>216000</v>
      </c>
      <c r="D43" s="15">
        <v>66000</v>
      </c>
      <c r="E43" s="16">
        <v>66000</v>
      </c>
      <c r="F43" s="17">
        <v>66000</v>
      </c>
      <c r="G43" s="140">
        <v>4170</v>
      </c>
      <c r="H43" s="109">
        <v>4170</v>
      </c>
      <c r="I43" s="101">
        <v>14919</v>
      </c>
      <c r="J43" s="150">
        <f>+G43/C43</f>
        <v>1.9305555555555555E-2</v>
      </c>
      <c r="K43" s="126">
        <f>+H43/D43</f>
        <v>6.3181818181818186E-2</v>
      </c>
      <c r="L43" s="122">
        <f>+I43/E43</f>
        <v>0.22604545454545455</v>
      </c>
    </row>
    <row r="44" spans="1:12" x14ac:dyDescent="0.25">
      <c r="A44" s="43" t="s">
        <v>84</v>
      </c>
      <c r="B44" s="13" t="s">
        <v>85</v>
      </c>
      <c r="C44" s="14"/>
      <c r="D44" s="15"/>
      <c r="E44" s="16"/>
      <c r="F44" s="17"/>
      <c r="G44" s="140"/>
      <c r="H44" s="109"/>
      <c r="I44" s="101"/>
      <c r="J44" s="14"/>
      <c r="K44" s="109"/>
      <c r="L44" s="101"/>
    </row>
    <row r="45" spans="1:12" x14ac:dyDescent="0.25">
      <c r="A45" s="19" t="s">
        <v>86</v>
      </c>
      <c r="B45" s="13" t="s">
        <v>87</v>
      </c>
      <c r="C45" s="14"/>
      <c r="D45" s="15"/>
      <c r="E45" s="16"/>
      <c r="F45" s="17"/>
      <c r="G45" s="140"/>
      <c r="H45" s="109"/>
      <c r="I45" s="101"/>
      <c r="J45" s="14"/>
      <c r="K45" s="109"/>
      <c r="L45" s="101"/>
    </row>
    <row r="46" spans="1:12" x14ac:dyDescent="0.25">
      <c r="A46" s="19" t="s">
        <v>88</v>
      </c>
      <c r="B46" s="13" t="s">
        <v>89</v>
      </c>
      <c r="C46" s="14"/>
      <c r="D46" s="15"/>
      <c r="E46" s="16"/>
      <c r="F46" s="17"/>
      <c r="G46" s="140"/>
      <c r="H46" s="109"/>
      <c r="I46" s="101"/>
      <c r="J46" s="14"/>
      <c r="K46" s="109"/>
      <c r="L46" s="101"/>
    </row>
    <row r="47" spans="1:12" x14ac:dyDescent="0.25">
      <c r="A47" s="19" t="s">
        <v>90</v>
      </c>
      <c r="B47" s="13" t="s">
        <v>91</v>
      </c>
      <c r="C47" s="14">
        <v>30923</v>
      </c>
      <c r="D47" s="15">
        <v>30923</v>
      </c>
      <c r="E47" s="16">
        <v>30923</v>
      </c>
      <c r="F47" s="17">
        <v>30923</v>
      </c>
      <c r="G47" s="140">
        <v>0</v>
      </c>
      <c r="H47" s="109">
        <v>0</v>
      </c>
      <c r="I47" s="101">
        <v>0</v>
      </c>
      <c r="J47" s="150"/>
      <c r="K47" s="126"/>
      <c r="L47" s="122"/>
    </row>
    <row r="48" spans="1:12" x14ac:dyDescent="0.25">
      <c r="A48" s="27" t="s">
        <v>92</v>
      </c>
      <c r="B48" s="21" t="s">
        <v>93</v>
      </c>
      <c r="C48" s="22">
        <f t="shared" ref="C48:I48" si="8">SUM(C43:C47)</f>
        <v>246923</v>
      </c>
      <c r="D48" s="23">
        <f t="shared" si="8"/>
        <v>96923</v>
      </c>
      <c r="E48" s="23">
        <f t="shared" si="8"/>
        <v>96923</v>
      </c>
      <c r="F48" s="23">
        <f t="shared" si="8"/>
        <v>96923</v>
      </c>
      <c r="G48" s="141">
        <f t="shared" si="8"/>
        <v>4170</v>
      </c>
      <c r="H48" s="141">
        <f t="shared" si="8"/>
        <v>4170</v>
      </c>
      <c r="I48" s="107">
        <f t="shared" si="8"/>
        <v>14919</v>
      </c>
      <c r="J48" s="147">
        <f>+G48/C48</f>
        <v>1.6887855728303966E-2</v>
      </c>
      <c r="K48" s="132">
        <f>+I48/D48</f>
        <v>0.15392631263993067</v>
      </c>
      <c r="L48" s="118">
        <f>+I48/E48</f>
        <v>0.15392631263993067</v>
      </c>
    </row>
    <row r="49" spans="1:12" ht="15.75" thickBot="1" x14ac:dyDescent="0.3">
      <c r="A49" s="44" t="s">
        <v>94</v>
      </c>
      <c r="B49" s="45" t="s">
        <v>95</v>
      </c>
      <c r="C49" s="46">
        <f t="shared" ref="C49:I49" si="9">SUM(C48,C42,C39,C31,C28)</f>
        <v>1046923</v>
      </c>
      <c r="D49" s="47">
        <f t="shared" si="9"/>
        <v>1274173</v>
      </c>
      <c r="E49" s="47">
        <f t="shared" si="9"/>
        <v>1724173</v>
      </c>
      <c r="F49" s="47">
        <f t="shared" si="9"/>
        <v>1724173</v>
      </c>
      <c r="G49" s="143">
        <f t="shared" si="9"/>
        <v>1041395</v>
      </c>
      <c r="H49" s="143">
        <f t="shared" si="9"/>
        <v>1493089</v>
      </c>
      <c r="I49" s="152">
        <f t="shared" si="9"/>
        <v>1563089</v>
      </c>
      <c r="J49" s="219">
        <f>+G49/C49</f>
        <v>0.99471976449079824</v>
      </c>
      <c r="K49" s="220">
        <f>+H49/D49</f>
        <v>1.1718102643832509</v>
      </c>
      <c r="L49" s="223">
        <f>+I49/E49</f>
        <v>0.90657318030151268</v>
      </c>
    </row>
    <row r="50" spans="1:12" x14ac:dyDescent="0.25">
      <c r="A50" s="48" t="s">
        <v>96</v>
      </c>
      <c r="B50" s="49" t="s">
        <v>97</v>
      </c>
      <c r="C50" s="8"/>
      <c r="D50" s="9"/>
      <c r="E50" s="10"/>
      <c r="F50" s="11"/>
      <c r="G50" s="139"/>
      <c r="H50" s="108"/>
      <c r="I50" s="116"/>
      <c r="J50" s="8"/>
      <c r="K50" s="108"/>
      <c r="L50" s="116"/>
    </row>
    <row r="51" spans="1:12" x14ac:dyDescent="0.25">
      <c r="A51" s="43" t="s">
        <v>98</v>
      </c>
      <c r="B51" s="13" t="s">
        <v>99</v>
      </c>
      <c r="C51" s="14"/>
      <c r="D51" s="15"/>
      <c r="E51" s="16"/>
      <c r="F51" s="17"/>
      <c r="G51" s="140"/>
      <c r="H51" s="109"/>
      <c r="I51" s="101"/>
      <c r="J51" s="14"/>
      <c r="K51" s="109"/>
      <c r="L51" s="101"/>
    </row>
    <row r="52" spans="1:12" x14ac:dyDescent="0.25">
      <c r="A52" s="50" t="s">
        <v>100</v>
      </c>
      <c r="B52" s="13" t="s">
        <v>101</v>
      </c>
      <c r="C52" s="14"/>
      <c r="D52" s="15"/>
      <c r="E52" s="16"/>
      <c r="F52" s="17"/>
      <c r="G52" s="140"/>
      <c r="H52" s="109"/>
      <c r="I52" s="101"/>
      <c r="J52" s="14"/>
      <c r="K52" s="109"/>
      <c r="L52" s="101"/>
    </row>
    <row r="53" spans="1:12" x14ac:dyDescent="0.25">
      <c r="A53" s="50" t="s">
        <v>102</v>
      </c>
      <c r="B53" s="13" t="s">
        <v>103</v>
      </c>
      <c r="C53" s="14"/>
      <c r="D53" s="15"/>
      <c r="E53" s="16"/>
      <c r="F53" s="17"/>
      <c r="G53" s="140"/>
      <c r="H53" s="109"/>
      <c r="I53" s="101"/>
      <c r="J53" s="14"/>
      <c r="K53" s="109"/>
      <c r="L53" s="101"/>
    </row>
    <row r="54" spans="1:12" x14ac:dyDescent="0.25">
      <c r="A54" s="50" t="s">
        <v>104</v>
      </c>
      <c r="B54" s="13" t="s">
        <v>105</v>
      </c>
      <c r="C54" s="14"/>
      <c r="D54" s="15"/>
      <c r="E54" s="16"/>
      <c r="F54" s="17"/>
      <c r="G54" s="140"/>
      <c r="H54" s="109"/>
      <c r="I54" s="101"/>
      <c r="J54" s="14"/>
      <c r="K54" s="109"/>
      <c r="L54" s="101"/>
    </row>
    <row r="55" spans="1:12" x14ac:dyDescent="0.25">
      <c r="A55" s="43" t="s">
        <v>106</v>
      </c>
      <c r="B55" s="13" t="s">
        <v>107</v>
      </c>
      <c r="C55" s="14"/>
      <c r="D55" s="15"/>
      <c r="E55" s="16"/>
      <c r="F55" s="17"/>
      <c r="G55" s="140"/>
      <c r="H55" s="109"/>
      <c r="I55" s="101"/>
      <c r="J55" s="14"/>
      <c r="K55" s="109"/>
      <c r="L55" s="101"/>
    </row>
    <row r="56" spans="1:12" x14ac:dyDescent="0.25">
      <c r="A56" s="43" t="s">
        <v>108</v>
      </c>
      <c r="B56" s="13" t="s">
        <v>109</v>
      </c>
      <c r="C56" s="14"/>
      <c r="D56" s="15"/>
      <c r="E56" s="16"/>
      <c r="F56" s="17"/>
      <c r="G56" s="140"/>
      <c r="H56" s="109"/>
      <c r="I56" s="101"/>
      <c r="J56" s="14"/>
      <c r="K56" s="109"/>
      <c r="L56" s="101"/>
    </row>
    <row r="57" spans="1:12" x14ac:dyDescent="0.25">
      <c r="A57" s="43" t="s">
        <v>110</v>
      </c>
      <c r="B57" s="13" t="s">
        <v>111</v>
      </c>
      <c r="C57" s="14"/>
      <c r="D57" s="15"/>
      <c r="E57" s="16"/>
      <c r="F57" s="17"/>
      <c r="G57" s="140"/>
      <c r="H57" s="109"/>
      <c r="I57" s="101"/>
      <c r="J57" s="14"/>
      <c r="K57" s="109"/>
      <c r="L57" s="101"/>
    </row>
    <row r="58" spans="1:12" x14ac:dyDescent="0.25">
      <c r="A58" s="51" t="s">
        <v>112</v>
      </c>
      <c r="B58" s="52" t="s">
        <v>113</v>
      </c>
      <c r="C58" s="53">
        <f>SUM(C50:C57)</f>
        <v>0</v>
      </c>
      <c r="D58" s="54">
        <f>SUM(D50:D57)</f>
        <v>0</v>
      </c>
      <c r="E58" s="55">
        <v>0</v>
      </c>
      <c r="F58" s="56">
        <v>0</v>
      </c>
      <c r="G58" s="144">
        <f>SUM(G50:G57)</f>
        <v>0</v>
      </c>
      <c r="H58" s="114">
        <v>0</v>
      </c>
      <c r="I58" s="123">
        <v>0</v>
      </c>
      <c r="J58" s="53"/>
      <c r="K58" s="114"/>
      <c r="L58" s="123"/>
    </row>
    <row r="59" spans="1:12" x14ac:dyDescent="0.25">
      <c r="A59" s="57" t="s">
        <v>114</v>
      </c>
      <c r="B59" s="13" t="s">
        <v>115</v>
      </c>
      <c r="C59" s="14"/>
      <c r="D59" s="15"/>
      <c r="E59" s="16"/>
      <c r="F59" s="17"/>
      <c r="G59" s="140"/>
      <c r="H59" s="109"/>
      <c r="I59" s="101"/>
      <c r="J59" s="14"/>
      <c r="K59" s="109"/>
      <c r="L59" s="101"/>
    </row>
    <row r="60" spans="1:12" x14ac:dyDescent="0.25">
      <c r="A60" s="57" t="s">
        <v>116</v>
      </c>
      <c r="B60" s="13" t="s">
        <v>117</v>
      </c>
      <c r="C60" s="14"/>
      <c r="D60" s="15"/>
      <c r="E60" s="16"/>
      <c r="F60" s="17"/>
      <c r="G60" s="140"/>
      <c r="H60" s="109"/>
      <c r="I60" s="101"/>
      <c r="J60" s="14"/>
      <c r="K60" s="109"/>
      <c r="L60" s="101"/>
    </row>
    <row r="61" spans="1:12" x14ac:dyDescent="0.25">
      <c r="A61" s="57" t="s">
        <v>118</v>
      </c>
      <c r="B61" s="13" t="s">
        <v>119</v>
      </c>
      <c r="C61" s="14"/>
      <c r="D61" s="15"/>
      <c r="E61" s="16"/>
      <c r="F61" s="17"/>
      <c r="G61" s="140"/>
      <c r="H61" s="109"/>
      <c r="I61" s="101"/>
      <c r="J61" s="14"/>
      <c r="K61" s="109"/>
      <c r="L61" s="101"/>
    </row>
    <row r="62" spans="1:12" x14ac:dyDescent="0.25">
      <c r="A62" s="57" t="s">
        <v>120</v>
      </c>
      <c r="B62" s="13" t="s">
        <v>121</v>
      </c>
      <c r="C62" s="14"/>
      <c r="D62" s="15"/>
      <c r="E62" s="16"/>
      <c r="F62" s="17"/>
      <c r="G62" s="140"/>
      <c r="H62" s="109"/>
      <c r="I62" s="101"/>
      <c r="J62" s="14"/>
      <c r="K62" s="109"/>
      <c r="L62" s="101"/>
    </row>
    <row r="63" spans="1:12" x14ac:dyDescent="0.25">
      <c r="A63" s="57" t="s">
        <v>122</v>
      </c>
      <c r="B63" s="13" t="s">
        <v>123</v>
      </c>
      <c r="C63" s="53">
        <f>SUM(C59:C62)</f>
        <v>0</v>
      </c>
      <c r="D63" s="54">
        <f>SUM(D59:D62)</f>
        <v>0</v>
      </c>
      <c r="E63" s="55">
        <v>0</v>
      </c>
      <c r="F63" s="56">
        <v>0</v>
      </c>
      <c r="G63" s="144">
        <f>SUM(G59:G62)</f>
        <v>0</v>
      </c>
      <c r="H63" s="114">
        <v>0</v>
      </c>
      <c r="I63" s="123">
        <v>0</v>
      </c>
      <c r="J63" s="53"/>
      <c r="K63" s="114"/>
      <c r="L63" s="123"/>
    </row>
    <row r="64" spans="1:12" ht="25.5" x14ac:dyDescent="0.25">
      <c r="A64" s="57" t="s">
        <v>124</v>
      </c>
      <c r="B64" s="13" t="s">
        <v>125</v>
      </c>
      <c r="C64" s="14"/>
      <c r="D64" s="15"/>
      <c r="E64" s="16"/>
      <c r="F64" s="17"/>
      <c r="G64" s="140"/>
      <c r="H64" s="109"/>
      <c r="I64" s="101"/>
      <c r="J64" s="14"/>
      <c r="K64" s="109"/>
      <c r="L64" s="101"/>
    </row>
    <row r="65" spans="1:12" ht="25.5" x14ac:dyDescent="0.25">
      <c r="A65" s="57" t="s">
        <v>126</v>
      </c>
      <c r="B65" s="13" t="s">
        <v>127</v>
      </c>
      <c r="C65" s="14"/>
      <c r="D65" s="15"/>
      <c r="E65" s="16"/>
      <c r="F65" s="17"/>
      <c r="G65" s="140"/>
      <c r="H65" s="109"/>
      <c r="I65" s="101"/>
      <c r="J65" s="14"/>
      <c r="K65" s="109"/>
      <c r="L65" s="101"/>
    </row>
    <row r="66" spans="1:12" ht="25.5" x14ac:dyDescent="0.25">
      <c r="A66" s="57" t="s">
        <v>128</v>
      </c>
      <c r="B66" s="13" t="s">
        <v>129</v>
      </c>
      <c r="C66" s="14"/>
      <c r="D66" s="15"/>
      <c r="E66" s="16"/>
      <c r="F66" s="17"/>
      <c r="G66" s="140"/>
      <c r="H66" s="109"/>
      <c r="I66" s="101"/>
      <c r="J66" s="14"/>
      <c r="K66" s="109"/>
      <c r="L66" s="101"/>
    </row>
    <row r="67" spans="1:12" x14ac:dyDescent="0.25">
      <c r="A67" s="57" t="s">
        <v>130</v>
      </c>
      <c r="B67" s="13" t="s">
        <v>131</v>
      </c>
      <c r="C67" s="14"/>
      <c r="D67" s="15"/>
      <c r="E67" s="16"/>
      <c r="F67" s="17"/>
      <c r="G67" s="140"/>
      <c r="H67" s="109"/>
      <c r="I67" s="101"/>
      <c r="J67" s="14"/>
      <c r="K67" s="109"/>
      <c r="L67" s="101"/>
    </row>
    <row r="68" spans="1:12" ht="25.5" x14ac:dyDescent="0.25">
      <c r="A68" s="57" t="s">
        <v>132</v>
      </c>
      <c r="B68" s="13" t="s">
        <v>133</v>
      </c>
      <c r="C68" s="14"/>
      <c r="D68" s="15"/>
      <c r="E68" s="16"/>
      <c r="F68" s="17"/>
      <c r="G68" s="140"/>
      <c r="H68" s="109"/>
      <c r="I68" s="101"/>
      <c r="J68" s="14"/>
      <c r="K68" s="109"/>
      <c r="L68" s="101"/>
    </row>
    <row r="69" spans="1:12" ht="25.5" x14ac:dyDescent="0.25">
      <c r="A69" s="57" t="s">
        <v>134</v>
      </c>
      <c r="B69" s="13" t="s">
        <v>135</v>
      </c>
      <c r="C69" s="14"/>
      <c r="D69" s="15"/>
      <c r="E69" s="16"/>
      <c r="F69" s="17"/>
      <c r="G69" s="140"/>
      <c r="H69" s="109"/>
      <c r="I69" s="101"/>
      <c r="J69" s="14"/>
      <c r="K69" s="109"/>
      <c r="L69" s="101"/>
    </row>
    <row r="70" spans="1:12" x14ac:dyDescent="0.25">
      <c r="A70" s="57" t="s">
        <v>136</v>
      </c>
      <c r="B70" s="13" t="s">
        <v>137</v>
      </c>
      <c r="C70" s="14"/>
      <c r="D70" s="15"/>
      <c r="E70" s="16"/>
      <c r="F70" s="17"/>
      <c r="G70" s="140"/>
      <c r="H70" s="109"/>
      <c r="I70" s="101"/>
      <c r="J70" s="14"/>
      <c r="K70" s="109"/>
      <c r="L70" s="101"/>
    </row>
    <row r="71" spans="1:12" x14ac:dyDescent="0.25">
      <c r="A71" s="58" t="s">
        <v>138</v>
      </c>
      <c r="B71" s="13" t="s">
        <v>139</v>
      </c>
      <c r="C71" s="14"/>
      <c r="D71" s="15"/>
      <c r="E71" s="16"/>
      <c r="F71" s="17"/>
      <c r="G71" s="140"/>
      <c r="H71" s="109"/>
      <c r="I71" s="101"/>
      <c r="J71" s="14"/>
      <c r="K71" s="109"/>
      <c r="L71" s="101"/>
    </row>
    <row r="72" spans="1:12" x14ac:dyDescent="0.25">
      <c r="A72" s="57" t="s">
        <v>140</v>
      </c>
      <c r="B72" s="13" t="s">
        <v>141</v>
      </c>
      <c r="C72" s="14"/>
      <c r="D72" s="15"/>
      <c r="E72" s="16"/>
      <c r="F72" s="17"/>
      <c r="G72" s="140"/>
      <c r="H72" s="109"/>
      <c r="I72" s="101"/>
      <c r="J72" s="14"/>
      <c r="K72" s="109"/>
      <c r="L72" s="101"/>
    </row>
    <row r="73" spans="1:12" x14ac:dyDescent="0.25">
      <c r="A73" s="57" t="s">
        <v>142</v>
      </c>
      <c r="B73" s="13" t="s">
        <v>143</v>
      </c>
      <c r="C73" s="14"/>
      <c r="D73" s="15"/>
      <c r="E73" s="16"/>
      <c r="F73" s="17"/>
      <c r="G73" s="140"/>
      <c r="H73" s="109"/>
      <c r="I73" s="101"/>
      <c r="J73" s="14"/>
      <c r="K73" s="109"/>
      <c r="L73" s="101"/>
    </row>
    <row r="74" spans="1:12" x14ac:dyDescent="0.25">
      <c r="A74" s="58" t="s">
        <v>144</v>
      </c>
      <c r="B74" s="13" t="s">
        <v>145</v>
      </c>
      <c r="C74" s="14"/>
      <c r="D74" s="15"/>
      <c r="E74" s="16"/>
      <c r="F74" s="17"/>
      <c r="G74" s="140"/>
      <c r="H74" s="109"/>
      <c r="I74" s="101"/>
      <c r="J74" s="14"/>
      <c r="K74" s="109"/>
      <c r="L74" s="101"/>
    </row>
    <row r="75" spans="1:12" x14ac:dyDescent="0.25">
      <c r="A75" s="51" t="s">
        <v>146</v>
      </c>
      <c r="B75" s="52" t="s">
        <v>147</v>
      </c>
      <c r="C75" s="59">
        <f>SUM(C64:C74)</f>
        <v>0</v>
      </c>
      <c r="D75" s="60">
        <f>SUM(D64:D74)</f>
        <v>0</v>
      </c>
      <c r="E75" s="61">
        <v>0</v>
      </c>
      <c r="F75" s="62">
        <v>0</v>
      </c>
      <c r="G75" s="145">
        <f>SUM(G64:G74)</f>
        <v>0</v>
      </c>
      <c r="H75" s="115"/>
      <c r="I75" s="124"/>
      <c r="J75" s="59"/>
      <c r="K75" s="115"/>
      <c r="L75" s="124"/>
    </row>
    <row r="76" spans="1:12" x14ac:dyDescent="0.25">
      <c r="A76" s="63" t="s">
        <v>148</v>
      </c>
      <c r="B76" s="13" t="s">
        <v>149</v>
      </c>
      <c r="C76" s="14"/>
      <c r="D76" s="15"/>
      <c r="E76" s="16"/>
      <c r="F76" s="17"/>
      <c r="G76" s="140"/>
      <c r="H76" s="109"/>
      <c r="I76" s="101"/>
      <c r="J76" s="14"/>
      <c r="K76" s="109"/>
      <c r="L76" s="101"/>
    </row>
    <row r="77" spans="1:12" x14ac:dyDescent="0.25">
      <c r="A77" s="63" t="s">
        <v>150</v>
      </c>
      <c r="B77" s="13" t="s">
        <v>151</v>
      </c>
      <c r="C77" s="14"/>
      <c r="D77" s="15"/>
      <c r="E77" s="16"/>
      <c r="F77" s="17"/>
      <c r="G77" s="140"/>
      <c r="H77" s="109"/>
      <c r="I77" s="101"/>
      <c r="J77" s="14"/>
      <c r="K77" s="109"/>
      <c r="L77" s="101"/>
    </row>
    <row r="78" spans="1:12" x14ac:dyDescent="0.25">
      <c r="A78" s="63" t="s">
        <v>152</v>
      </c>
      <c r="B78" s="13" t="s">
        <v>153</v>
      </c>
      <c r="C78" s="14"/>
      <c r="D78" s="15"/>
      <c r="E78" s="16"/>
      <c r="F78" s="17"/>
      <c r="G78" s="140"/>
      <c r="H78" s="109"/>
      <c r="I78" s="101"/>
      <c r="J78" s="14"/>
      <c r="K78" s="109"/>
      <c r="L78" s="101"/>
    </row>
    <row r="79" spans="1:12" x14ac:dyDescent="0.25">
      <c r="A79" s="63" t="s">
        <v>154</v>
      </c>
      <c r="B79" s="13" t="s">
        <v>155</v>
      </c>
      <c r="C79" s="14">
        <v>0</v>
      </c>
      <c r="D79" s="15">
        <v>0</v>
      </c>
      <c r="E79" s="16">
        <v>0</v>
      </c>
      <c r="F79" s="17">
        <v>0</v>
      </c>
      <c r="G79" s="140">
        <v>0</v>
      </c>
      <c r="H79" s="109">
        <v>0</v>
      </c>
      <c r="I79" s="101">
        <v>0</v>
      </c>
      <c r="J79" s="14"/>
      <c r="K79" s="109"/>
      <c r="L79" s="122"/>
    </row>
    <row r="80" spans="1:12" x14ac:dyDescent="0.25">
      <c r="A80" s="26" t="s">
        <v>156</v>
      </c>
      <c r="B80" s="13" t="s">
        <v>157</v>
      </c>
      <c r="C80" s="14"/>
      <c r="D80" s="15"/>
      <c r="E80" s="16"/>
      <c r="F80" s="17"/>
      <c r="G80" s="140"/>
      <c r="H80" s="109"/>
      <c r="I80" s="101"/>
      <c r="J80" s="14"/>
      <c r="K80" s="109"/>
      <c r="L80" s="101"/>
    </row>
    <row r="81" spans="1:12" x14ac:dyDescent="0.25">
      <c r="A81" s="26" t="s">
        <v>158</v>
      </c>
      <c r="B81" s="13" t="s">
        <v>159</v>
      </c>
      <c r="C81" s="14"/>
      <c r="D81" s="15"/>
      <c r="E81" s="16"/>
      <c r="F81" s="17"/>
      <c r="G81" s="140"/>
      <c r="H81" s="109"/>
      <c r="I81" s="101"/>
      <c r="J81" s="14"/>
      <c r="K81" s="109"/>
      <c r="L81" s="101"/>
    </row>
    <row r="82" spans="1:12" x14ac:dyDescent="0.25">
      <c r="A82" s="64" t="s">
        <v>160</v>
      </c>
      <c r="B82" s="13" t="s">
        <v>161</v>
      </c>
      <c r="C82" s="14">
        <v>0</v>
      </c>
      <c r="D82" s="15">
        <v>0</v>
      </c>
      <c r="E82" s="16">
        <v>0</v>
      </c>
      <c r="F82" s="17">
        <v>0</v>
      </c>
      <c r="G82" s="140">
        <v>0</v>
      </c>
      <c r="H82" s="109">
        <v>0</v>
      </c>
      <c r="I82" s="101">
        <v>0</v>
      </c>
      <c r="J82" s="14"/>
      <c r="K82" s="109"/>
      <c r="L82" s="122"/>
    </row>
    <row r="83" spans="1:12" x14ac:dyDescent="0.25">
      <c r="A83" s="65" t="s">
        <v>162</v>
      </c>
      <c r="B83" s="52" t="s">
        <v>163</v>
      </c>
      <c r="C83" s="59">
        <f t="shared" ref="C83:I83" si="10">SUM(C76:C82)</f>
        <v>0</v>
      </c>
      <c r="D83" s="60">
        <f t="shared" si="10"/>
        <v>0</v>
      </c>
      <c r="E83" s="61">
        <f t="shared" si="10"/>
        <v>0</v>
      </c>
      <c r="F83" s="62">
        <f t="shared" si="10"/>
        <v>0</v>
      </c>
      <c r="G83" s="145">
        <f t="shared" si="10"/>
        <v>0</v>
      </c>
      <c r="H83" s="221">
        <f t="shared" si="10"/>
        <v>0</v>
      </c>
      <c r="I83" s="124">
        <f t="shared" si="10"/>
        <v>0</v>
      </c>
      <c r="J83" s="59"/>
      <c r="K83" s="60"/>
      <c r="L83" s="222"/>
    </row>
    <row r="84" spans="1:12" x14ac:dyDescent="0.25">
      <c r="A84" s="43" t="s">
        <v>164</v>
      </c>
      <c r="B84" s="13" t="s">
        <v>165</v>
      </c>
      <c r="C84" s="14"/>
      <c r="D84" s="15"/>
      <c r="E84" s="16"/>
      <c r="F84" s="17"/>
      <c r="G84" s="140"/>
      <c r="H84" s="109"/>
      <c r="I84" s="101"/>
      <c r="J84" s="14"/>
      <c r="K84" s="109"/>
      <c r="L84" s="101"/>
    </row>
    <row r="85" spans="1:12" x14ac:dyDescent="0.25">
      <c r="A85" s="43" t="s">
        <v>166</v>
      </c>
      <c r="B85" s="13" t="s">
        <v>167</v>
      </c>
      <c r="C85" s="14"/>
      <c r="D85" s="15"/>
      <c r="E85" s="16"/>
      <c r="F85" s="17"/>
      <c r="G85" s="140"/>
      <c r="H85" s="109"/>
      <c r="I85" s="101"/>
      <c r="J85" s="14"/>
      <c r="K85" s="109"/>
      <c r="L85" s="101"/>
    </row>
    <row r="86" spans="1:12" x14ac:dyDescent="0.25">
      <c r="A86" s="43" t="s">
        <v>168</v>
      </c>
      <c r="B86" s="13" t="s">
        <v>169</v>
      </c>
      <c r="C86" s="14"/>
      <c r="D86" s="15"/>
      <c r="E86" s="16"/>
      <c r="F86" s="17"/>
      <c r="G86" s="140"/>
      <c r="H86" s="109"/>
      <c r="I86" s="101"/>
      <c r="J86" s="14"/>
      <c r="K86" s="109"/>
      <c r="L86" s="101"/>
    </row>
    <row r="87" spans="1:12" x14ac:dyDescent="0.25">
      <c r="A87" s="43" t="s">
        <v>170</v>
      </c>
      <c r="B87" s="13" t="s">
        <v>171</v>
      </c>
      <c r="C87" s="14"/>
      <c r="D87" s="15"/>
      <c r="E87" s="16"/>
      <c r="F87" s="17"/>
      <c r="G87" s="140"/>
      <c r="H87" s="109"/>
      <c r="I87" s="101"/>
      <c r="J87" s="14"/>
      <c r="K87" s="109"/>
      <c r="L87" s="101"/>
    </row>
    <row r="88" spans="1:12" x14ac:dyDescent="0.25">
      <c r="A88" s="51" t="s">
        <v>172</v>
      </c>
      <c r="B88" s="52" t="s">
        <v>173</v>
      </c>
      <c r="C88" s="53">
        <f>SUM(C84:C87)</f>
        <v>0</v>
      </c>
      <c r="D88" s="54">
        <f>SUM(D84:D87)</f>
        <v>0</v>
      </c>
      <c r="E88" s="55">
        <v>0</v>
      </c>
      <c r="F88" s="56">
        <v>0</v>
      </c>
      <c r="G88" s="144">
        <f>SUM(G84:G87)</f>
        <v>0</v>
      </c>
      <c r="H88" s="114">
        <v>0</v>
      </c>
      <c r="I88" s="123">
        <v>0</v>
      </c>
      <c r="J88" s="53"/>
      <c r="K88" s="114"/>
      <c r="L88" s="123"/>
    </row>
    <row r="89" spans="1:12" ht="25.5" x14ac:dyDescent="0.25">
      <c r="A89" s="43" t="s">
        <v>174</v>
      </c>
      <c r="B89" s="13" t="s">
        <v>175</v>
      </c>
      <c r="C89" s="14"/>
      <c r="D89" s="15"/>
      <c r="E89" s="16"/>
      <c r="F89" s="17"/>
      <c r="G89" s="140"/>
      <c r="H89" s="109"/>
      <c r="I89" s="101"/>
      <c r="J89" s="14"/>
      <c r="K89" s="109"/>
      <c r="L89" s="101"/>
    </row>
    <row r="90" spans="1:12" ht="25.5" x14ac:dyDescent="0.25">
      <c r="A90" s="43" t="s">
        <v>176</v>
      </c>
      <c r="B90" s="13" t="s">
        <v>177</v>
      </c>
      <c r="C90" s="14"/>
      <c r="D90" s="15"/>
      <c r="E90" s="16"/>
      <c r="F90" s="17"/>
      <c r="G90" s="140"/>
      <c r="H90" s="109"/>
      <c r="I90" s="101"/>
      <c r="J90" s="14"/>
      <c r="K90" s="109"/>
      <c r="L90" s="101"/>
    </row>
    <row r="91" spans="1:12" ht="25.5" x14ac:dyDescent="0.25">
      <c r="A91" s="43" t="s">
        <v>178</v>
      </c>
      <c r="B91" s="13" t="s">
        <v>179</v>
      </c>
      <c r="C91" s="14"/>
      <c r="D91" s="15"/>
      <c r="E91" s="16"/>
      <c r="F91" s="17"/>
      <c r="G91" s="140"/>
      <c r="H91" s="109"/>
      <c r="I91" s="101"/>
      <c r="J91" s="14"/>
      <c r="K91" s="109"/>
      <c r="L91" s="101"/>
    </row>
    <row r="92" spans="1:12" x14ac:dyDescent="0.25">
      <c r="A92" s="43" t="s">
        <v>180</v>
      </c>
      <c r="B92" s="13" t="s">
        <v>181</v>
      </c>
      <c r="C92" s="14"/>
      <c r="D92" s="15"/>
      <c r="E92" s="16"/>
      <c r="F92" s="17"/>
      <c r="G92" s="140"/>
      <c r="H92" s="109"/>
      <c r="I92" s="101"/>
      <c r="J92" s="14"/>
      <c r="K92" s="109"/>
      <c r="L92" s="101"/>
    </row>
    <row r="93" spans="1:12" ht="25.5" x14ac:dyDescent="0.25">
      <c r="A93" s="43" t="s">
        <v>182</v>
      </c>
      <c r="B93" s="13" t="s">
        <v>183</v>
      </c>
      <c r="C93" s="14"/>
      <c r="D93" s="15"/>
      <c r="E93" s="16"/>
      <c r="F93" s="17"/>
      <c r="G93" s="140"/>
      <c r="H93" s="109"/>
      <c r="I93" s="101"/>
      <c r="J93" s="14"/>
      <c r="K93" s="109"/>
      <c r="L93" s="101"/>
    </row>
    <row r="94" spans="1:12" ht="25.5" x14ac:dyDescent="0.25">
      <c r="A94" s="43" t="s">
        <v>184</v>
      </c>
      <c r="B94" s="13" t="s">
        <v>185</v>
      </c>
      <c r="C94" s="14"/>
      <c r="D94" s="15"/>
      <c r="E94" s="16"/>
      <c r="F94" s="17"/>
      <c r="G94" s="140"/>
      <c r="H94" s="109"/>
      <c r="I94" s="101"/>
      <c r="J94" s="14"/>
      <c r="K94" s="109"/>
      <c r="L94" s="101"/>
    </row>
    <row r="95" spans="1:12" x14ac:dyDescent="0.25">
      <c r="A95" s="43" t="s">
        <v>186</v>
      </c>
      <c r="B95" s="13" t="s">
        <v>187</v>
      </c>
      <c r="C95" s="14"/>
      <c r="D95" s="15"/>
      <c r="E95" s="16"/>
      <c r="F95" s="17"/>
      <c r="G95" s="140"/>
      <c r="H95" s="109"/>
      <c r="I95" s="101"/>
      <c r="J95" s="14"/>
      <c r="K95" s="109"/>
      <c r="L95" s="101"/>
    </row>
    <row r="96" spans="1:12" x14ac:dyDescent="0.25">
      <c r="A96" s="43" t="s">
        <v>188</v>
      </c>
      <c r="B96" s="13" t="s">
        <v>189</v>
      </c>
      <c r="C96" s="14"/>
      <c r="D96" s="15"/>
      <c r="E96" s="16"/>
      <c r="F96" s="17"/>
      <c r="G96" s="140"/>
      <c r="H96" s="109"/>
      <c r="I96" s="101"/>
      <c r="J96" s="14"/>
      <c r="K96" s="109"/>
      <c r="L96" s="101"/>
    </row>
    <row r="97" spans="1:12" x14ac:dyDescent="0.25">
      <c r="A97" s="43" t="s">
        <v>190</v>
      </c>
      <c r="B97" s="13" t="s">
        <v>191</v>
      </c>
      <c r="C97" s="14"/>
      <c r="D97" s="15"/>
      <c r="E97" s="16"/>
      <c r="F97" s="17"/>
      <c r="G97" s="140"/>
      <c r="H97" s="109"/>
      <c r="I97" s="101"/>
      <c r="J97" s="14"/>
      <c r="K97" s="109"/>
      <c r="L97" s="101"/>
    </row>
    <row r="98" spans="1:12" ht="15.75" thickBot="1" x14ac:dyDescent="0.3">
      <c r="A98" s="66" t="s">
        <v>192</v>
      </c>
      <c r="B98" s="29" t="s">
        <v>193</v>
      </c>
      <c r="C98" s="30">
        <f>SUM(C89:C97)</f>
        <v>0</v>
      </c>
      <c r="D98" s="31">
        <f>SUM(D89:D97)</f>
        <v>0</v>
      </c>
      <c r="E98" s="32">
        <v>0</v>
      </c>
      <c r="F98" s="67">
        <v>0</v>
      </c>
      <c r="G98" s="143">
        <f>SUM(G89:G97)</f>
        <v>0</v>
      </c>
      <c r="H98" s="111">
        <v>0</v>
      </c>
      <c r="I98" s="125">
        <v>0</v>
      </c>
      <c r="J98" s="30"/>
      <c r="K98" s="111"/>
      <c r="L98" s="125"/>
    </row>
    <row r="99" spans="1:12" ht="15.75" thickBot="1" x14ac:dyDescent="0.3">
      <c r="A99" s="68" t="s">
        <v>194</v>
      </c>
      <c r="B99" s="34" t="s">
        <v>195</v>
      </c>
      <c r="C99" s="35">
        <f t="shared" ref="C99:I99" si="11">SUM(C98,C88,C83,C75,C58,C49,C24,C23)</f>
        <v>1046923</v>
      </c>
      <c r="D99" s="36">
        <f t="shared" si="11"/>
        <v>1274173</v>
      </c>
      <c r="E99" s="36">
        <f t="shared" si="11"/>
        <v>1724173</v>
      </c>
      <c r="F99" s="36">
        <f t="shared" si="11"/>
        <v>1724173</v>
      </c>
      <c r="G99" s="35">
        <f t="shared" si="11"/>
        <v>1041395</v>
      </c>
      <c r="H99" s="36">
        <f t="shared" si="11"/>
        <v>1493089</v>
      </c>
      <c r="I99" s="151">
        <f t="shared" si="11"/>
        <v>1563089</v>
      </c>
      <c r="J99" s="149">
        <f>+G99/C99</f>
        <v>0.99471976449079824</v>
      </c>
      <c r="K99" s="134">
        <f>+H99/D99</f>
        <v>1.1718102643832509</v>
      </c>
      <c r="L99" s="120">
        <f>+I99/E99</f>
        <v>0.90657318030151268</v>
      </c>
    </row>
    <row r="100" spans="1:12" x14ac:dyDescent="0.25">
      <c r="C100" s="69"/>
      <c r="D100" s="69"/>
      <c r="E100" s="69"/>
      <c r="F100" s="69"/>
      <c r="G100" s="69"/>
      <c r="H100" s="69"/>
      <c r="I100" s="69"/>
      <c r="J100" s="69"/>
      <c r="K100" s="69"/>
      <c r="L100" s="69"/>
    </row>
    <row r="101" spans="1:12" x14ac:dyDescent="0.25">
      <c r="C101" s="70"/>
      <c r="D101" s="70"/>
      <c r="E101" s="70"/>
      <c r="F101" s="70"/>
      <c r="G101" s="70"/>
      <c r="H101" s="70"/>
      <c r="I101" s="70"/>
      <c r="J101" s="70"/>
      <c r="K101" s="70"/>
      <c r="L101" s="70"/>
    </row>
    <row r="103" spans="1:12" x14ac:dyDescent="0.25">
      <c r="C103" s="69"/>
      <c r="D103" s="69"/>
      <c r="E103" s="69"/>
      <c r="F103" s="69"/>
      <c r="G103" s="69"/>
      <c r="H103" s="69"/>
      <c r="I103" s="69"/>
      <c r="J103" s="69"/>
      <c r="K103" s="69"/>
      <c r="L103" s="69"/>
    </row>
    <row r="104" spans="1:12" x14ac:dyDescent="0.25">
      <c r="C104" s="69"/>
      <c r="D104" s="69"/>
      <c r="E104" s="69"/>
      <c r="F104" s="69"/>
      <c r="G104" s="69"/>
      <c r="H104" s="69"/>
      <c r="I104" s="69"/>
      <c r="J104" s="69"/>
      <c r="K104" s="69"/>
      <c r="L104" s="69"/>
    </row>
  </sheetData>
  <mergeCells count="6">
    <mergeCell ref="L3:L4"/>
    <mergeCell ref="A2:L2"/>
    <mergeCell ref="A3:A4"/>
    <mergeCell ref="B3:B4"/>
    <mergeCell ref="J3:J4"/>
    <mergeCell ref="K3:K4"/>
  </mergeCells>
  <pageMargins left="0.7" right="0.7" top="0.75" bottom="0.75" header="0.3" footer="0.3"/>
  <pageSetup paperSize="9" scale="3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zoomScale="85" zoomScaleNormal="85" workbookViewId="0">
      <selection activeCell="G79" sqref="G79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12" width="16.7109375" customWidth="1"/>
    <col min="13" max="13" width="14" customWidth="1"/>
  </cols>
  <sheetData>
    <row r="1" spans="1:13" ht="15.75" thickBot="1" x14ac:dyDescent="0.3">
      <c r="L1" s="1" t="s">
        <v>0</v>
      </c>
    </row>
    <row r="2" spans="1:13" ht="32.450000000000003" customHeight="1" thickBot="1" x14ac:dyDescent="0.3">
      <c r="A2" s="71"/>
      <c r="B2" s="228" t="s">
        <v>406</v>
      </c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30"/>
    </row>
    <row r="3" spans="1:13" ht="14.45" customHeight="1" x14ac:dyDescent="0.25">
      <c r="A3" s="237" t="s">
        <v>196</v>
      </c>
      <c r="B3" s="239" t="s">
        <v>1</v>
      </c>
      <c r="C3" s="241" t="s">
        <v>2</v>
      </c>
      <c r="D3" s="243" t="s">
        <v>407</v>
      </c>
      <c r="E3" s="3" t="s">
        <v>4</v>
      </c>
      <c r="F3" s="3" t="s">
        <v>4</v>
      </c>
      <c r="G3" s="105" t="s">
        <v>4</v>
      </c>
      <c r="H3" s="135" t="s">
        <v>5</v>
      </c>
      <c r="I3" s="127" t="s">
        <v>5</v>
      </c>
      <c r="J3" s="136" t="s">
        <v>5</v>
      </c>
      <c r="K3" s="235" t="s">
        <v>404</v>
      </c>
      <c r="L3" s="245" t="s">
        <v>405</v>
      </c>
      <c r="M3" s="226" t="s">
        <v>408</v>
      </c>
    </row>
    <row r="4" spans="1:13" ht="34.15" customHeight="1" thickBot="1" x14ac:dyDescent="0.3">
      <c r="A4" s="238"/>
      <c r="B4" s="240"/>
      <c r="C4" s="242"/>
      <c r="D4" s="244"/>
      <c r="E4" s="5">
        <v>45107</v>
      </c>
      <c r="F4" s="5">
        <v>45199</v>
      </c>
      <c r="G4" s="106">
        <v>45229</v>
      </c>
      <c r="H4" s="137">
        <v>45107</v>
      </c>
      <c r="I4" s="128">
        <v>45199</v>
      </c>
      <c r="J4" s="138">
        <v>45230</v>
      </c>
      <c r="K4" s="236"/>
      <c r="L4" s="246"/>
      <c r="M4" s="227"/>
    </row>
    <row r="5" spans="1:13" x14ac:dyDescent="0.25">
      <c r="A5" s="72" t="s">
        <v>197</v>
      </c>
      <c r="B5" s="73" t="s">
        <v>198</v>
      </c>
      <c r="C5" s="74" t="s">
        <v>199</v>
      </c>
      <c r="D5" s="75"/>
      <c r="E5" s="76"/>
      <c r="F5" s="76"/>
      <c r="G5" s="161"/>
      <c r="H5" s="169"/>
      <c r="I5" s="181"/>
      <c r="J5" s="178"/>
      <c r="K5" s="153"/>
      <c r="L5" s="188"/>
      <c r="M5" s="193"/>
    </row>
    <row r="6" spans="1:13" x14ac:dyDescent="0.25">
      <c r="A6" s="77" t="s">
        <v>200</v>
      </c>
      <c r="B6" s="19" t="s">
        <v>201</v>
      </c>
      <c r="C6" s="26" t="s">
        <v>202</v>
      </c>
      <c r="D6" s="78"/>
      <c r="E6" s="79"/>
      <c r="F6" s="79"/>
      <c r="G6" s="102"/>
      <c r="H6" s="170"/>
      <c r="I6" s="182"/>
      <c r="J6" s="158"/>
      <c r="K6" s="154"/>
      <c r="L6" s="189"/>
      <c r="M6" s="175"/>
    </row>
    <row r="7" spans="1:13" ht="25.5" x14ac:dyDescent="0.25">
      <c r="A7" s="77" t="s">
        <v>203</v>
      </c>
      <c r="B7" s="19" t="s">
        <v>204</v>
      </c>
      <c r="C7" s="26" t="s">
        <v>205</v>
      </c>
      <c r="D7" s="78"/>
      <c r="E7" s="79"/>
      <c r="F7" s="79"/>
      <c r="G7" s="102"/>
      <c r="H7" s="170"/>
      <c r="I7" s="182"/>
      <c r="J7" s="158"/>
      <c r="K7" s="154"/>
      <c r="L7" s="189"/>
      <c r="M7" s="175"/>
    </row>
    <row r="8" spans="1:13" x14ac:dyDescent="0.25">
      <c r="A8" s="77" t="s">
        <v>206</v>
      </c>
      <c r="B8" s="19" t="s">
        <v>207</v>
      </c>
      <c r="C8" s="26" t="s">
        <v>208</v>
      </c>
      <c r="D8" s="78"/>
      <c r="E8" s="79"/>
      <c r="F8" s="79"/>
      <c r="G8" s="102"/>
      <c r="H8" s="170"/>
      <c r="I8" s="182"/>
      <c r="J8" s="158"/>
      <c r="K8" s="154"/>
      <c r="L8" s="189"/>
      <c r="M8" s="175"/>
    </row>
    <row r="9" spans="1:13" x14ac:dyDescent="0.25">
      <c r="A9" s="77" t="s">
        <v>209</v>
      </c>
      <c r="B9" s="19" t="s">
        <v>210</v>
      </c>
      <c r="C9" s="26" t="s">
        <v>211</v>
      </c>
      <c r="D9" s="80"/>
      <c r="E9" s="81"/>
      <c r="F9" s="81"/>
      <c r="G9" s="162"/>
      <c r="H9" s="171"/>
      <c r="I9" s="183"/>
      <c r="J9" s="179"/>
      <c r="K9" s="155"/>
      <c r="L9" s="190"/>
      <c r="M9" s="176"/>
    </row>
    <row r="10" spans="1:13" x14ac:dyDescent="0.25">
      <c r="A10" s="77" t="s">
        <v>212</v>
      </c>
      <c r="B10" s="19" t="s">
        <v>213</v>
      </c>
      <c r="C10" s="26" t="s">
        <v>214</v>
      </c>
      <c r="D10" s="82"/>
      <c r="E10" s="83"/>
      <c r="F10" s="83"/>
      <c r="G10" s="163"/>
      <c r="H10" s="172"/>
      <c r="I10" s="183"/>
      <c r="J10" s="180"/>
      <c r="K10" s="156"/>
      <c r="L10" s="190"/>
      <c r="M10" s="176"/>
    </row>
    <row r="11" spans="1:13" x14ac:dyDescent="0.25">
      <c r="A11" s="77" t="s">
        <v>215</v>
      </c>
      <c r="B11" s="19" t="s">
        <v>216</v>
      </c>
      <c r="C11" s="26" t="s">
        <v>217</v>
      </c>
      <c r="D11" s="84">
        <f>SUM(D5:D10)</f>
        <v>0</v>
      </c>
      <c r="E11" s="85"/>
      <c r="F11" s="85"/>
      <c r="G11" s="164"/>
      <c r="H11" s="173"/>
      <c r="I11" s="184"/>
      <c r="J11" s="91"/>
      <c r="K11" s="157"/>
      <c r="L11" s="191"/>
      <c r="M11" s="177"/>
    </row>
    <row r="12" spans="1:13" x14ac:dyDescent="0.25">
      <c r="A12" s="77" t="s">
        <v>218</v>
      </c>
      <c r="B12" s="19" t="s">
        <v>219</v>
      </c>
      <c r="C12" s="26" t="s">
        <v>220</v>
      </c>
      <c r="D12" s="78"/>
      <c r="E12" s="79"/>
      <c r="F12" s="79"/>
      <c r="G12" s="102"/>
      <c r="H12" s="170"/>
      <c r="I12" s="182"/>
      <c r="J12" s="158"/>
      <c r="K12" s="154"/>
      <c r="L12" s="189"/>
      <c r="M12" s="175"/>
    </row>
    <row r="13" spans="1:13" ht="25.5" x14ac:dyDescent="0.25">
      <c r="A13" s="77" t="s">
        <v>221</v>
      </c>
      <c r="B13" s="19" t="s">
        <v>222</v>
      </c>
      <c r="C13" s="26" t="s">
        <v>223</v>
      </c>
      <c r="D13" s="78"/>
      <c r="E13" s="79"/>
      <c r="F13" s="79"/>
      <c r="G13" s="102"/>
      <c r="H13" s="170"/>
      <c r="I13" s="182"/>
      <c r="J13" s="158"/>
      <c r="K13" s="154"/>
      <c r="L13" s="189"/>
      <c r="M13" s="175"/>
    </row>
    <row r="14" spans="1:13" ht="25.5" x14ac:dyDescent="0.25">
      <c r="A14" s="77" t="s">
        <v>224</v>
      </c>
      <c r="B14" s="19" t="s">
        <v>225</v>
      </c>
      <c r="C14" s="26" t="s">
        <v>226</v>
      </c>
      <c r="D14" s="78"/>
      <c r="E14" s="79"/>
      <c r="F14" s="79"/>
      <c r="G14" s="102"/>
      <c r="H14" s="170"/>
      <c r="I14" s="182"/>
      <c r="J14" s="158"/>
      <c r="K14" s="154"/>
      <c r="L14" s="189"/>
      <c r="M14" s="175"/>
    </row>
    <row r="15" spans="1:13" ht="25.5" x14ac:dyDescent="0.25">
      <c r="A15" s="77" t="s">
        <v>227</v>
      </c>
      <c r="B15" s="19" t="s">
        <v>228</v>
      </c>
      <c r="C15" s="26" t="s">
        <v>229</v>
      </c>
      <c r="D15" s="78"/>
      <c r="E15" s="79"/>
      <c r="F15" s="79"/>
      <c r="G15" s="102"/>
      <c r="H15" s="170"/>
      <c r="I15" s="182"/>
      <c r="J15" s="158"/>
      <c r="K15" s="154"/>
      <c r="L15" s="189"/>
      <c r="M15" s="175"/>
    </row>
    <row r="16" spans="1:13" ht="25.5" x14ac:dyDescent="0.25">
      <c r="A16" s="77" t="s">
        <v>230</v>
      </c>
      <c r="B16" s="19" t="s">
        <v>231</v>
      </c>
      <c r="C16" s="26" t="s">
        <v>232</v>
      </c>
      <c r="D16" s="78">
        <f>520000*2</f>
        <v>1040000</v>
      </c>
      <c r="E16" s="79">
        <v>1267250</v>
      </c>
      <c r="F16" s="79">
        <v>1717250</v>
      </c>
      <c r="G16" s="102">
        <v>1717250</v>
      </c>
      <c r="H16" s="170">
        <v>1717250</v>
      </c>
      <c r="I16" s="79">
        <v>1944500</v>
      </c>
      <c r="J16" s="158">
        <v>1944500</v>
      </c>
      <c r="K16" s="189">
        <f t="shared" ref="K16:M17" si="0">+H16/D16</f>
        <v>1.651201923076923</v>
      </c>
      <c r="L16" s="182">
        <f t="shared" si="0"/>
        <v>1.5344249358847899</v>
      </c>
      <c r="M16" s="175">
        <f t="shared" si="0"/>
        <v>1.1323336730237299</v>
      </c>
    </row>
    <row r="17" spans="1:13" x14ac:dyDescent="0.25">
      <c r="A17" s="86" t="s">
        <v>233</v>
      </c>
      <c r="B17" s="87" t="s">
        <v>234</v>
      </c>
      <c r="C17" s="65" t="s">
        <v>235</v>
      </c>
      <c r="D17" s="88">
        <f>SUM(D11:D16)</f>
        <v>1040000</v>
      </c>
      <c r="E17" s="89">
        <f>SUM(E11:E16)</f>
        <v>1267250</v>
      </c>
      <c r="F17" s="89">
        <f t="shared" ref="F17:G17" si="1">SUM(F11:F16)</f>
        <v>1717250</v>
      </c>
      <c r="G17" s="89">
        <f t="shared" si="1"/>
        <v>1717250</v>
      </c>
      <c r="H17" s="174">
        <f>SUM(H11:H16)</f>
        <v>1717250</v>
      </c>
      <c r="I17" s="89">
        <f t="shared" ref="I17:J17" si="2">SUM(I11:I16)</f>
        <v>1944500</v>
      </c>
      <c r="J17" s="159">
        <f t="shared" si="2"/>
        <v>1944500</v>
      </c>
      <c r="K17" s="195">
        <f t="shared" si="0"/>
        <v>1.651201923076923</v>
      </c>
      <c r="L17" s="192">
        <f t="shared" si="0"/>
        <v>1.5344249358847899</v>
      </c>
      <c r="M17" s="194">
        <f t="shared" si="0"/>
        <v>1.1323336730237299</v>
      </c>
    </row>
    <row r="18" spans="1:13" x14ac:dyDescent="0.25">
      <c r="A18" s="77" t="s">
        <v>236</v>
      </c>
      <c r="B18" s="19" t="s">
        <v>237</v>
      </c>
      <c r="C18" s="26" t="s">
        <v>238</v>
      </c>
      <c r="D18" s="78"/>
      <c r="E18" s="79"/>
      <c r="F18" s="79"/>
      <c r="G18" s="102"/>
      <c r="H18" s="170"/>
      <c r="I18" s="182"/>
      <c r="J18" s="158"/>
      <c r="K18" s="154"/>
      <c r="L18" s="189"/>
      <c r="M18" s="175"/>
    </row>
    <row r="19" spans="1:13" ht="25.5" x14ac:dyDescent="0.25">
      <c r="A19" s="77" t="s">
        <v>239</v>
      </c>
      <c r="B19" s="19" t="s">
        <v>240</v>
      </c>
      <c r="C19" s="26" t="s">
        <v>241</v>
      </c>
      <c r="D19" s="78"/>
      <c r="E19" s="79"/>
      <c r="F19" s="79"/>
      <c r="G19" s="102"/>
      <c r="H19" s="167"/>
      <c r="I19" s="186"/>
      <c r="J19" s="158"/>
      <c r="K19" s="154"/>
      <c r="L19" s="189"/>
      <c r="M19" s="175"/>
    </row>
    <row r="20" spans="1:13" ht="25.5" x14ac:dyDescent="0.25">
      <c r="A20" s="77" t="s">
        <v>242</v>
      </c>
      <c r="B20" s="19" t="s">
        <v>243</v>
      </c>
      <c r="C20" s="26" t="s">
        <v>244</v>
      </c>
      <c r="D20" s="78"/>
      <c r="E20" s="79"/>
      <c r="F20" s="79"/>
      <c r="G20" s="102"/>
      <c r="H20" s="167"/>
      <c r="I20" s="186"/>
      <c r="J20" s="158"/>
      <c r="K20" s="154"/>
      <c r="L20" s="189"/>
      <c r="M20" s="175"/>
    </row>
    <row r="21" spans="1:13" ht="25.5" x14ac:dyDescent="0.25">
      <c r="A21" s="77" t="s">
        <v>245</v>
      </c>
      <c r="B21" s="19" t="s">
        <v>246</v>
      </c>
      <c r="C21" s="26" t="s">
        <v>247</v>
      </c>
      <c r="D21" s="78"/>
      <c r="E21" s="79"/>
      <c r="F21" s="79"/>
      <c r="G21" s="102"/>
      <c r="H21" s="167"/>
      <c r="I21" s="186"/>
      <c r="J21" s="158"/>
      <c r="K21" s="154"/>
      <c r="L21" s="189"/>
      <c r="M21" s="175"/>
    </row>
    <row r="22" spans="1:13" x14ac:dyDescent="0.25">
      <c r="A22" s="77" t="s">
        <v>248</v>
      </c>
      <c r="B22" s="19" t="s">
        <v>249</v>
      </c>
      <c r="C22" s="26" t="s">
        <v>250</v>
      </c>
      <c r="D22" s="78"/>
      <c r="E22" s="79"/>
      <c r="F22" s="79"/>
      <c r="G22" s="102"/>
      <c r="H22" s="167"/>
      <c r="I22" s="186"/>
      <c r="J22" s="158"/>
      <c r="K22" s="154"/>
      <c r="L22" s="189"/>
      <c r="M22" s="175"/>
    </row>
    <row r="23" spans="1:13" ht="25.5" x14ac:dyDescent="0.25">
      <c r="A23" s="86" t="s">
        <v>251</v>
      </c>
      <c r="B23" s="87" t="s">
        <v>252</v>
      </c>
      <c r="C23" s="65" t="s">
        <v>253</v>
      </c>
      <c r="D23" s="84">
        <f>SUM(D18:D22)</f>
        <v>0</v>
      </c>
      <c r="E23" s="85"/>
      <c r="F23" s="85"/>
      <c r="G23" s="164"/>
      <c r="H23" s="168"/>
      <c r="I23" s="187"/>
      <c r="J23" s="91"/>
      <c r="K23" s="157"/>
      <c r="L23" s="191"/>
      <c r="M23" s="177"/>
    </row>
    <row r="24" spans="1:13" x14ac:dyDescent="0.25">
      <c r="A24" s="77" t="s">
        <v>254</v>
      </c>
      <c r="B24" s="19" t="s">
        <v>255</v>
      </c>
      <c r="C24" s="26" t="s">
        <v>256</v>
      </c>
      <c r="D24" s="78"/>
      <c r="E24" s="79"/>
      <c r="F24" s="79"/>
      <c r="G24" s="102"/>
      <c r="H24" s="167"/>
      <c r="I24" s="186"/>
      <c r="J24" s="158"/>
      <c r="K24" s="154"/>
      <c r="L24" s="189"/>
      <c r="M24" s="175"/>
    </row>
    <row r="25" spans="1:13" x14ac:dyDescent="0.25">
      <c r="A25" s="77" t="s">
        <v>257</v>
      </c>
      <c r="B25" s="19" t="s">
        <v>258</v>
      </c>
      <c r="C25" s="26" t="s">
        <v>259</v>
      </c>
      <c r="D25" s="78"/>
      <c r="E25" s="79"/>
      <c r="F25" s="79"/>
      <c r="G25" s="102"/>
      <c r="H25" s="167"/>
      <c r="I25" s="186"/>
      <c r="J25" s="158"/>
      <c r="K25" s="154"/>
      <c r="L25" s="189"/>
      <c r="M25" s="175"/>
    </row>
    <row r="26" spans="1:13" x14ac:dyDescent="0.25">
      <c r="A26" s="77" t="s">
        <v>260</v>
      </c>
      <c r="B26" s="19" t="s">
        <v>261</v>
      </c>
      <c r="C26" s="26" t="s">
        <v>262</v>
      </c>
      <c r="D26" s="84">
        <f>SUM(D24:D25)</f>
        <v>0</v>
      </c>
      <c r="E26" s="85"/>
      <c r="F26" s="85"/>
      <c r="G26" s="164"/>
      <c r="H26" s="168"/>
      <c r="I26" s="187"/>
      <c r="J26" s="91"/>
      <c r="K26" s="157"/>
      <c r="L26" s="191"/>
      <c r="M26" s="177"/>
    </row>
    <row r="27" spans="1:13" x14ac:dyDescent="0.25">
      <c r="A27" s="77" t="s">
        <v>263</v>
      </c>
      <c r="B27" s="19" t="s">
        <v>264</v>
      </c>
      <c r="C27" s="26" t="s">
        <v>265</v>
      </c>
      <c r="D27" s="78"/>
      <c r="E27" s="79"/>
      <c r="F27" s="79"/>
      <c r="G27" s="102"/>
      <c r="H27" s="167"/>
      <c r="I27" s="186"/>
      <c r="J27" s="158"/>
      <c r="K27" s="154"/>
      <c r="L27" s="189"/>
      <c r="M27" s="175"/>
    </row>
    <row r="28" spans="1:13" x14ac:dyDescent="0.25">
      <c r="A28" s="77" t="s">
        <v>266</v>
      </c>
      <c r="B28" s="19" t="s">
        <v>267</v>
      </c>
      <c r="C28" s="26" t="s">
        <v>268</v>
      </c>
      <c r="D28" s="78"/>
      <c r="E28" s="79"/>
      <c r="F28" s="79"/>
      <c r="G28" s="102"/>
      <c r="H28" s="167"/>
      <c r="I28" s="186"/>
      <c r="J28" s="158"/>
      <c r="K28" s="154"/>
      <c r="L28" s="189"/>
      <c r="M28" s="175"/>
    </row>
    <row r="29" spans="1:13" x14ac:dyDescent="0.25">
      <c r="A29" s="77" t="s">
        <v>269</v>
      </c>
      <c r="B29" s="19" t="s">
        <v>270</v>
      </c>
      <c r="C29" s="26" t="s">
        <v>271</v>
      </c>
      <c r="D29" s="78"/>
      <c r="E29" s="79"/>
      <c r="F29" s="79"/>
      <c r="G29" s="102"/>
      <c r="H29" s="167"/>
      <c r="I29" s="186"/>
      <c r="J29" s="158"/>
      <c r="K29" s="154"/>
      <c r="L29" s="189"/>
      <c r="M29" s="175"/>
    </row>
    <row r="30" spans="1:13" x14ac:dyDescent="0.25">
      <c r="A30" s="77" t="s">
        <v>272</v>
      </c>
      <c r="B30" s="90" t="s">
        <v>273</v>
      </c>
      <c r="C30" s="26" t="s">
        <v>274</v>
      </c>
      <c r="D30" s="78"/>
      <c r="E30" s="79"/>
      <c r="F30" s="79"/>
      <c r="G30" s="102"/>
      <c r="H30" s="167"/>
      <c r="I30" s="186"/>
      <c r="J30" s="158"/>
      <c r="K30" s="154"/>
      <c r="L30" s="189"/>
      <c r="M30" s="175"/>
    </row>
    <row r="31" spans="1:13" x14ac:dyDescent="0.25">
      <c r="A31" s="77" t="s">
        <v>275</v>
      </c>
      <c r="B31" s="19" t="s">
        <v>276</v>
      </c>
      <c r="C31" s="26" t="s">
        <v>277</v>
      </c>
      <c r="D31" s="78"/>
      <c r="E31" s="79"/>
      <c r="F31" s="79"/>
      <c r="G31" s="102"/>
      <c r="H31" s="167"/>
      <c r="I31" s="186"/>
      <c r="J31" s="158"/>
      <c r="K31" s="154"/>
      <c r="L31" s="189"/>
      <c r="M31" s="175"/>
    </row>
    <row r="32" spans="1:13" x14ac:dyDescent="0.25">
      <c r="A32" s="77" t="s">
        <v>278</v>
      </c>
      <c r="B32" s="19" t="s">
        <v>279</v>
      </c>
      <c r="C32" s="26" t="s">
        <v>280</v>
      </c>
      <c r="D32" s="78"/>
      <c r="E32" s="79"/>
      <c r="F32" s="79"/>
      <c r="G32" s="102"/>
      <c r="H32" s="167"/>
      <c r="I32" s="186"/>
      <c r="J32" s="158"/>
      <c r="K32" s="154"/>
      <c r="L32" s="189"/>
      <c r="M32" s="175"/>
    </row>
    <row r="33" spans="1:13" x14ac:dyDescent="0.25">
      <c r="A33" s="77" t="s">
        <v>281</v>
      </c>
      <c r="B33" s="19" t="s">
        <v>282</v>
      </c>
      <c r="C33" s="26" t="s">
        <v>283</v>
      </c>
      <c r="D33" s="78"/>
      <c r="E33" s="79"/>
      <c r="F33" s="79"/>
      <c r="G33" s="102"/>
      <c r="H33" s="167"/>
      <c r="I33" s="186"/>
      <c r="J33" s="158"/>
      <c r="K33" s="154"/>
      <c r="L33" s="189"/>
      <c r="M33" s="175"/>
    </row>
    <row r="34" spans="1:13" x14ac:dyDescent="0.25">
      <c r="A34" s="77" t="s">
        <v>284</v>
      </c>
      <c r="B34" s="19" t="s">
        <v>285</v>
      </c>
      <c r="C34" s="26" t="s">
        <v>286</v>
      </c>
      <c r="D34" s="78"/>
      <c r="E34" s="79"/>
      <c r="F34" s="79"/>
      <c r="G34" s="102"/>
      <c r="H34" s="167"/>
      <c r="I34" s="186"/>
      <c r="J34" s="158"/>
      <c r="K34" s="154"/>
      <c r="L34" s="189"/>
      <c r="M34" s="175"/>
    </row>
    <row r="35" spans="1:13" x14ac:dyDescent="0.25">
      <c r="A35" s="77" t="s">
        <v>287</v>
      </c>
      <c r="B35" s="19" t="s">
        <v>288</v>
      </c>
      <c r="C35" s="26" t="s">
        <v>289</v>
      </c>
      <c r="D35" s="84">
        <f>SUM(D30:D34)</f>
        <v>0</v>
      </c>
      <c r="E35" s="85"/>
      <c r="F35" s="85"/>
      <c r="G35" s="164"/>
      <c r="H35" s="168"/>
      <c r="I35" s="187"/>
      <c r="J35" s="91"/>
      <c r="K35" s="157"/>
      <c r="L35" s="191"/>
      <c r="M35" s="177"/>
    </row>
    <row r="36" spans="1:13" x14ac:dyDescent="0.25">
      <c r="A36" s="77" t="s">
        <v>290</v>
      </c>
      <c r="B36" s="19" t="s">
        <v>291</v>
      </c>
      <c r="C36" s="26" t="s">
        <v>292</v>
      </c>
      <c r="D36" s="78"/>
      <c r="E36" s="79"/>
      <c r="F36" s="79"/>
      <c r="G36" s="102"/>
      <c r="H36" s="167"/>
      <c r="I36" s="186"/>
      <c r="J36" s="158"/>
      <c r="K36" s="154"/>
      <c r="L36" s="189"/>
      <c r="M36" s="175"/>
    </row>
    <row r="37" spans="1:13" x14ac:dyDescent="0.25">
      <c r="A37" s="86" t="s">
        <v>293</v>
      </c>
      <c r="B37" s="87" t="s">
        <v>294</v>
      </c>
      <c r="C37" s="65" t="s">
        <v>295</v>
      </c>
      <c r="D37" s="84">
        <f>SUM(D26:D29,D35,D36)</f>
        <v>0</v>
      </c>
      <c r="E37" s="85"/>
      <c r="F37" s="85"/>
      <c r="G37" s="164"/>
      <c r="H37" s="168"/>
      <c r="I37" s="187"/>
      <c r="J37" s="91"/>
      <c r="K37" s="157"/>
      <c r="L37" s="191"/>
      <c r="M37" s="177"/>
    </row>
    <row r="38" spans="1:13" x14ac:dyDescent="0.25">
      <c r="A38" s="77" t="s">
        <v>296</v>
      </c>
      <c r="B38" s="43" t="s">
        <v>297</v>
      </c>
      <c r="C38" s="26" t="s">
        <v>298</v>
      </c>
      <c r="D38" s="78"/>
      <c r="E38" s="79"/>
      <c r="F38" s="79"/>
      <c r="G38" s="102"/>
      <c r="H38" s="167"/>
      <c r="I38" s="186"/>
      <c r="J38" s="158"/>
      <c r="K38" s="154"/>
      <c r="L38" s="189"/>
      <c r="M38" s="175"/>
    </row>
    <row r="39" spans="1:13" x14ac:dyDescent="0.25">
      <c r="A39" s="77" t="s">
        <v>299</v>
      </c>
      <c r="B39" s="43" t="s">
        <v>300</v>
      </c>
      <c r="C39" s="26" t="s">
        <v>301</v>
      </c>
      <c r="D39" s="78"/>
      <c r="E39" s="79"/>
      <c r="F39" s="79"/>
      <c r="G39" s="102"/>
      <c r="H39" s="167"/>
      <c r="I39" s="186"/>
      <c r="J39" s="158"/>
      <c r="K39" s="154"/>
      <c r="L39" s="189"/>
      <c r="M39" s="175"/>
    </row>
    <row r="40" spans="1:13" x14ac:dyDescent="0.25">
      <c r="A40" s="77" t="s">
        <v>302</v>
      </c>
      <c r="B40" s="43" t="s">
        <v>303</v>
      </c>
      <c r="C40" s="26" t="s">
        <v>304</v>
      </c>
      <c r="D40" s="78"/>
      <c r="E40" s="79"/>
      <c r="F40" s="79"/>
      <c r="G40" s="102"/>
      <c r="H40" s="167"/>
      <c r="I40" s="186"/>
      <c r="J40" s="158"/>
      <c r="K40" s="154"/>
      <c r="L40" s="189"/>
      <c r="M40" s="175"/>
    </row>
    <row r="41" spans="1:13" x14ac:dyDescent="0.25">
      <c r="A41" s="77" t="s">
        <v>305</v>
      </c>
      <c r="B41" s="43" t="s">
        <v>306</v>
      </c>
      <c r="C41" s="26" t="s">
        <v>307</v>
      </c>
      <c r="D41" s="78"/>
      <c r="E41" s="79"/>
      <c r="F41" s="79"/>
      <c r="G41" s="102"/>
      <c r="H41" s="167"/>
      <c r="I41" s="186"/>
      <c r="J41" s="158"/>
      <c r="K41" s="154"/>
      <c r="L41" s="189"/>
      <c r="M41" s="175"/>
    </row>
    <row r="42" spans="1:13" x14ac:dyDescent="0.25">
      <c r="A42" s="77" t="s">
        <v>308</v>
      </c>
      <c r="B42" s="43" t="s">
        <v>309</v>
      </c>
      <c r="C42" s="26" t="s">
        <v>310</v>
      </c>
      <c r="D42" s="78"/>
      <c r="E42" s="79"/>
      <c r="F42" s="79"/>
      <c r="G42" s="102"/>
      <c r="H42" s="167"/>
      <c r="I42" s="186"/>
      <c r="J42" s="158"/>
      <c r="K42" s="154"/>
      <c r="L42" s="189"/>
      <c r="M42" s="175"/>
    </row>
    <row r="43" spans="1:13" x14ac:dyDescent="0.25">
      <c r="A43" s="77" t="s">
        <v>311</v>
      </c>
      <c r="B43" s="90" t="s">
        <v>312</v>
      </c>
      <c r="C43" s="26" t="s">
        <v>313</v>
      </c>
      <c r="D43" s="78"/>
      <c r="E43" s="79"/>
      <c r="F43" s="79"/>
      <c r="G43" s="102"/>
      <c r="H43" s="167"/>
      <c r="I43" s="186"/>
      <c r="J43" s="158"/>
      <c r="K43" s="154"/>
      <c r="L43" s="189"/>
      <c r="M43" s="175"/>
    </row>
    <row r="44" spans="1:13" x14ac:dyDescent="0.25">
      <c r="A44" s="77" t="s">
        <v>314</v>
      </c>
      <c r="B44" s="90" t="s">
        <v>315</v>
      </c>
      <c r="C44" s="26" t="s">
        <v>316</v>
      </c>
      <c r="D44" s="78"/>
      <c r="E44" s="79"/>
      <c r="F44" s="79"/>
      <c r="G44" s="102"/>
      <c r="H44" s="167"/>
      <c r="I44" s="186"/>
      <c r="J44" s="158"/>
      <c r="K44" s="154"/>
      <c r="L44" s="189"/>
      <c r="M44" s="175"/>
    </row>
    <row r="45" spans="1:13" x14ac:dyDescent="0.25">
      <c r="A45" s="77" t="s">
        <v>317</v>
      </c>
      <c r="B45" s="43" t="s">
        <v>318</v>
      </c>
      <c r="C45" s="26" t="s">
        <v>319</v>
      </c>
      <c r="D45" s="78"/>
      <c r="E45" s="79"/>
      <c r="F45" s="79"/>
      <c r="G45" s="102"/>
      <c r="H45" s="167"/>
      <c r="I45" s="186"/>
      <c r="J45" s="158"/>
      <c r="K45" s="154"/>
      <c r="L45" s="189"/>
      <c r="M45" s="175"/>
    </row>
    <row r="46" spans="1:13" x14ac:dyDescent="0.25">
      <c r="A46" s="77">
        <v>42</v>
      </c>
      <c r="B46" s="43" t="s">
        <v>320</v>
      </c>
      <c r="C46" s="26" t="s">
        <v>321</v>
      </c>
      <c r="D46" s="78">
        <v>0</v>
      </c>
      <c r="E46" s="79">
        <v>0</v>
      </c>
      <c r="F46" s="79">
        <v>0</v>
      </c>
      <c r="G46" s="102">
        <v>0</v>
      </c>
      <c r="H46" s="170">
        <v>798</v>
      </c>
      <c r="I46" s="79">
        <v>1705</v>
      </c>
      <c r="J46" s="158">
        <v>1871</v>
      </c>
      <c r="K46" s="189" t="e">
        <f t="shared" ref="K46:M47" si="3">+H46/D46</f>
        <v>#DIV/0!</v>
      </c>
      <c r="L46" s="182" t="e">
        <f t="shared" si="3"/>
        <v>#DIV/0!</v>
      </c>
      <c r="M46" s="175" t="e">
        <f t="shared" si="3"/>
        <v>#DIV/0!</v>
      </c>
    </row>
    <row r="47" spans="1:13" x14ac:dyDescent="0.25">
      <c r="A47" s="77">
        <v>43</v>
      </c>
      <c r="B47" s="43" t="s">
        <v>322</v>
      </c>
      <c r="C47" s="26" t="s">
        <v>323</v>
      </c>
      <c r="D47" s="84">
        <f>SUM(D45:D46)</f>
        <v>0</v>
      </c>
      <c r="E47" s="85">
        <f t="shared" ref="E47:J47" si="4">SUM(E45:E46)</f>
        <v>0</v>
      </c>
      <c r="F47" s="85">
        <f>SUM(F45:F46)</f>
        <v>0</v>
      </c>
      <c r="G47" s="164">
        <f>+G45+G46</f>
        <v>0</v>
      </c>
      <c r="H47" s="173">
        <f t="shared" si="4"/>
        <v>798</v>
      </c>
      <c r="I47" s="199">
        <f t="shared" si="4"/>
        <v>1705</v>
      </c>
      <c r="J47" s="91">
        <f t="shared" si="4"/>
        <v>1871</v>
      </c>
      <c r="K47" s="195" t="e">
        <f t="shared" si="3"/>
        <v>#DIV/0!</v>
      </c>
      <c r="L47" s="192" t="e">
        <f t="shared" si="3"/>
        <v>#DIV/0!</v>
      </c>
      <c r="M47" s="194" t="e">
        <f t="shared" si="3"/>
        <v>#DIV/0!</v>
      </c>
    </row>
    <row r="48" spans="1:13" x14ac:dyDescent="0.25">
      <c r="A48" s="77">
        <v>44</v>
      </c>
      <c r="B48" s="43" t="s">
        <v>324</v>
      </c>
      <c r="C48" s="26" t="s">
        <v>325</v>
      </c>
      <c r="D48" s="78"/>
      <c r="E48" s="79"/>
      <c r="F48" s="79"/>
      <c r="G48" s="102"/>
      <c r="H48" s="170"/>
      <c r="I48" s="182"/>
      <c r="J48" s="158"/>
      <c r="K48" s="154"/>
      <c r="L48" s="189"/>
      <c r="M48" s="175"/>
    </row>
    <row r="49" spans="1:13" x14ac:dyDescent="0.25">
      <c r="A49" s="77">
        <v>45</v>
      </c>
      <c r="B49" s="43" t="s">
        <v>326</v>
      </c>
      <c r="C49" s="26" t="s">
        <v>327</v>
      </c>
      <c r="D49" s="78"/>
      <c r="E49" s="79"/>
      <c r="F49" s="79"/>
      <c r="G49" s="102"/>
      <c r="H49" s="170"/>
      <c r="I49" s="182"/>
      <c r="J49" s="158"/>
      <c r="K49" s="154"/>
      <c r="L49" s="189"/>
      <c r="M49" s="175"/>
    </row>
    <row r="50" spans="1:13" x14ac:dyDescent="0.25">
      <c r="A50" s="77" t="s">
        <v>328</v>
      </c>
      <c r="B50" s="43" t="s">
        <v>329</v>
      </c>
      <c r="C50" s="26" t="s">
        <v>330</v>
      </c>
      <c r="D50" s="84">
        <f>SUM(D48:D49)</f>
        <v>0</v>
      </c>
      <c r="E50" s="85">
        <v>0</v>
      </c>
      <c r="F50" s="85">
        <v>0</v>
      </c>
      <c r="G50" s="164">
        <v>0</v>
      </c>
      <c r="H50" s="173">
        <v>0</v>
      </c>
      <c r="I50" s="200">
        <v>0</v>
      </c>
      <c r="J50" s="91">
        <f>SUM(J48:J49)</f>
        <v>0</v>
      </c>
      <c r="K50" s="157"/>
      <c r="L50" s="191"/>
      <c r="M50" s="177"/>
    </row>
    <row r="51" spans="1:13" x14ac:dyDescent="0.25">
      <c r="A51" s="77" t="s">
        <v>331</v>
      </c>
      <c r="B51" s="43" t="s">
        <v>332</v>
      </c>
      <c r="C51" s="26" t="s">
        <v>333</v>
      </c>
      <c r="D51" s="78"/>
      <c r="E51" s="79"/>
      <c r="F51" s="79"/>
      <c r="G51" s="102"/>
      <c r="H51" s="170"/>
      <c r="I51" s="182"/>
      <c r="J51" s="158"/>
      <c r="K51" s="154"/>
      <c r="L51" s="189"/>
      <c r="M51" s="175"/>
    </row>
    <row r="52" spans="1:13" x14ac:dyDescent="0.25">
      <c r="A52" s="77" t="s">
        <v>334</v>
      </c>
      <c r="B52" s="43" t="s">
        <v>335</v>
      </c>
      <c r="C52" s="26" t="s">
        <v>336</v>
      </c>
      <c r="D52" s="78"/>
      <c r="E52" s="79"/>
      <c r="F52" s="79"/>
      <c r="G52" s="102"/>
      <c r="H52" s="170"/>
      <c r="I52" s="182"/>
      <c r="J52" s="158">
        <v>0</v>
      </c>
      <c r="K52" s="154"/>
      <c r="L52" s="189"/>
      <c r="M52" s="175"/>
    </row>
    <row r="53" spans="1:13" x14ac:dyDescent="0.25">
      <c r="A53" s="86" t="s">
        <v>337</v>
      </c>
      <c r="B53" s="87" t="s">
        <v>338</v>
      </c>
      <c r="C53" s="65" t="s">
        <v>339</v>
      </c>
      <c r="D53" s="84">
        <f>SUM(D38:D44,D47,D50,D51,D52)</f>
        <v>0</v>
      </c>
      <c r="E53" s="85">
        <f>SUM(E38:E44,E47,E50,E51,E52)</f>
        <v>0</v>
      </c>
      <c r="F53" s="85">
        <v>0</v>
      </c>
      <c r="G53" s="164">
        <v>0</v>
      </c>
      <c r="H53" s="173">
        <f>SUM(H38:H44,H47,H50,H51,H52)</f>
        <v>798</v>
      </c>
      <c r="I53" s="85">
        <f t="shared" ref="I53:J53" si="5">SUM(I38:I44,I47,I50,I51,I52)</f>
        <v>1705</v>
      </c>
      <c r="J53" s="157">
        <f t="shared" si="5"/>
        <v>1871</v>
      </c>
      <c r="K53" s="195" t="e">
        <f>+H53/D53</f>
        <v>#DIV/0!</v>
      </c>
      <c r="L53" s="192" t="e">
        <f>+I53/E53</f>
        <v>#DIV/0!</v>
      </c>
      <c r="M53" s="194" t="e">
        <f>+J53/F53</f>
        <v>#DIV/0!</v>
      </c>
    </row>
    <row r="54" spans="1:13" x14ac:dyDescent="0.25">
      <c r="A54" s="77" t="s">
        <v>340</v>
      </c>
      <c r="B54" s="43" t="s">
        <v>341</v>
      </c>
      <c r="C54" s="26" t="s">
        <v>342</v>
      </c>
      <c r="D54" s="78"/>
      <c r="E54" s="79"/>
      <c r="F54" s="79"/>
      <c r="G54" s="102"/>
      <c r="H54" s="170"/>
      <c r="I54" s="182"/>
      <c r="J54" s="158"/>
      <c r="K54" s="154"/>
      <c r="L54" s="189"/>
      <c r="M54" s="175"/>
    </row>
    <row r="55" spans="1:13" x14ac:dyDescent="0.25">
      <c r="A55" s="77" t="s">
        <v>343</v>
      </c>
      <c r="B55" s="43" t="s">
        <v>344</v>
      </c>
      <c r="C55" s="26" t="s">
        <v>345</v>
      </c>
      <c r="D55" s="78"/>
      <c r="E55" s="79"/>
      <c r="F55" s="79"/>
      <c r="G55" s="102"/>
      <c r="H55" s="170"/>
      <c r="I55" s="182"/>
      <c r="J55" s="158"/>
      <c r="K55" s="154"/>
      <c r="L55" s="189"/>
      <c r="M55" s="175"/>
    </row>
    <row r="56" spans="1:13" x14ac:dyDescent="0.25">
      <c r="A56" s="77" t="s">
        <v>346</v>
      </c>
      <c r="B56" s="43" t="s">
        <v>347</v>
      </c>
      <c r="C56" s="26" t="s">
        <v>348</v>
      </c>
      <c r="D56" s="78"/>
      <c r="E56" s="79"/>
      <c r="F56" s="79"/>
      <c r="G56" s="102"/>
      <c r="H56" s="170"/>
      <c r="I56" s="182"/>
      <c r="J56" s="158"/>
      <c r="K56" s="154"/>
      <c r="L56" s="189"/>
      <c r="M56" s="175"/>
    </row>
    <row r="57" spans="1:13" x14ac:dyDescent="0.25">
      <c r="A57" s="77" t="s">
        <v>349</v>
      </c>
      <c r="B57" s="43" t="s">
        <v>350</v>
      </c>
      <c r="C57" s="26" t="s">
        <v>351</v>
      </c>
      <c r="D57" s="78"/>
      <c r="E57" s="79"/>
      <c r="F57" s="79"/>
      <c r="G57" s="102"/>
      <c r="H57" s="170"/>
      <c r="I57" s="182"/>
      <c r="J57" s="158"/>
      <c r="K57" s="154"/>
      <c r="L57" s="189"/>
      <c r="M57" s="175"/>
    </row>
    <row r="58" spans="1:13" x14ac:dyDescent="0.25">
      <c r="A58" s="77" t="s">
        <v>352</v>
      </c>
      <c r="B58" s="43" t="s">
        <v>353</v>
      </c>
      <c r="C58" s="26" t="s">
        <v>354</v>
      </c>
      <c r="D58" s="78"/>
      <c r="E58" s="79"/>
      <c r="F58" s="79"/>
      <c r="G58" s="102"/>
      <c r="H58" s="170"/>
      <c r="I58" s="182"/>
      <c r="J58" s="158"/>
      <c r="K58" s="154"/>
      <c r="L58" s="189"/>
      <c r="M58" s="175"/>
    </row>
    <row r="59" spans="1:13" x14ac:dyDescent="0.25">
      <c r="A59" s="86" t="s">
        <v>355</v>
      </c>
      <c r="B59" s="87" t="s">
        <v>356</v>
      </c>
      <c r="C59" s="65" t="s">
        <v>357</v>
      </c>
      <c r="D59" s="84">
        <f>SUM(D54:D58)</f>
        <v>0</v>
      </c>
      <c r="E59" s="84">
        <f>SUM(E54:E58)</f>
        <v>0</v>
      </c>
      <c r="F59" s="84">
        <v>0</v>
      </c>
      <c r="G59" s="164">
        <v>0</v>
      </c>
      <c r="H59" s="173">
        <v>0</v>
      </c>
      <c r="I59" s="200">
        <v>0</v>
      </c>
      <c r="J59" s="91">
        <v>0</v>
      </c>
      <c r="K59" s="166">
        <f>SUM(K54:K58)</f>
        <v>0</v>
      </c>
      <c r="L59" s="191"/>
      <c r="M59" s="177"/>
    </row>
    <row r="60" spans="1:13" ht="25.5" x14ac:dyDescent="0.25">
      <c r="A60" s="77" t="s">
        <v>358</v>
      </c>
      <c r="B60" s="43" t="s">
        <v>359</v>
      </c>
      <c r="C60" s="26" t="s">
        <v>360</v>
      </c>
      <c r="D60" s="78"/>
      <c r="E60" s="78"/>
      <c r="F60" s="78"/>
      <c r="G60" s="102"/>
      <c r="H60" s="170"/>
      <c r="I60" s="201"/>
      <c r="J60" s="158"/>
      <c r="K60" s="154"/>
      <c r="L60" s="189"/>
      <c r="M60" s="175"/>
    </row>
    <row r="61" spans="1:13" ht="25.5" x14ac:dyDescent="0.25">
      <c r="A61" s="77" t="s">
        <v>361</v>
      </c>
      <c r="B61" s="43" t="s">
        <v>362</v>
      </c>
      <c r="C61" s="26" t="s">
        <v>363</v>
      </c>
      <c r="D61" s="78"/>
      <c r="E61" s="78"/>
      <c r="F61" s="78"/>
      <c r="G61" s="102"/>
      <c r="H61" s="170"/>
      <c r="I61" s="201"/>
      <c r="J61" s="158"/>
      <c r="K61" s="154"/>
      <c r="L61" s="189"/>
      <c r="M61" s="175"/>
    </row>
    <row r="62" spans="1:13" ht="25.5" x14ac:dyDescent="0.25">
      <c r="A62" s="77" t="s">
        <v>364</v>
      </c>
      <c r="B62" s="43" t="s">
        <v>365</v>
      </c>
      <c r="C62" s="26" t="s">
        <v>366</v>
      </c>
      <c r="D62" s="78"/>
      <c r="E62" s="78"/>
      <c r="F62" s="78"/>
      <c r="G62" s="102"/>
      <c r="H62" s="170"/>
      <c r="I62" s="201"/>
      <c r="J62" s="158"/>
      <c r="K62" s="154"/>
      <c r="L62" s="189"/>
      <c r="M62" s="175"/>
    </row>
    <row r="63" spans="1:13" ht="25.5" x14ac:dyDescent="0.25">
      <c r="A63" s="77" t="s">
        <v>367</v>
      </c>
      <c r="B63" s="19" t="s">
        <v>368</v>
      </c>
      <c r="C63" s="26" t="s">
        <v>369</v>
      </c>
      <c r="D63" s="78"/>
      <c r="E63" s="78"/>
      <c r="F63" s="78"/>
      <c r="G63" s="102"/>
      <c r="H63" s="170"/>
      <c r="I63" s="201"/>
      <c r="J63" s="158"/>
      <c r="K63" s="154"/>
      <c r="L63" s="189"/>
      <c r="M63" s="175"/>
    </row>
    <row r="64" spans="1:13" x14ac:dyDescent="0.25">
      <c r="A64" s="77" t="s">
        <v>370</v>
      </c>
      <c r="B64" s="43" t="s">
        <v>371</v>
      </c>
      <c r="C64" s="26" t="s">
        <v>372</v>
      </c>
      <c r="D64" s="78"/>
      <c r="E64" s="78"/>
      <c r="F64" s="78"/>
      <c r="G64" s="102"/>
      <c r="H64" s="170"/>
      <c r="I64" s="201"/>
      <c r="J64" s="158"/>
      <c r="K64" s="154"/>
      <c r="L64" s="189"/>
      <c r="M64" s="175"/>
    </row>
    <row r="65" spans="1:13" x14ac:dyDescent="0.25">
      <c r="A65" s="86" t="s">
        <v>373</v>
      </c>
      <c r="B65" s="87" t="s">
        <v>374</v>
      </c>
      <c r="C65" s="65" t="s">
        <v>375</v>
      </c>
      <c r="D65" s="84">
        <f>SUM(D60:D64)</f>
        <v>0</v>
      </c>
      <c r="E65" s="84">
        <f>SUM(E60:E64)</f>
        <v>0</v>
      </c>
      <c r="F65" s="84">
        <v>0</v>
      </c>
      <c r="G65" s="164">
        <v>0</v>
      </c>
      <c r="H65" s="173">
        <v>0</v>
      </c>
      <c r="I65" s="200">
        <v>0</v>
      </c>
      <c r="J65" s="91"/>
      <c r="K65" s="157">
        <f>SUM(K60:K64)</f>
        <v>0</v>
      </c>
      <c r="L65" s="191"/>
      <c r="M65" s="177"/>
    </row>
    <row r="66" spans="1:13" ht="25.5" x14ac:dyDescent="0.25">
      <c r="A66" s="77" t="s">
        <v>376</v>
      </c>
      <c r="B66" s="43" t="s">
        <v>377</v>
      </c>
      <c r="C66" s="26" t="s">
        <v>378</v>
      </c>
      <c r="D66" s="78"/>
      <c r="E66" s="78"/>
      <c r="F66" s="78"/>
      <c r="G66" s="102"/>
      <c r="H66" s="170"/>
      <c r="I66" s="201"/>
      <c r="J66" s="158"/>
      <c r="K66" s="154"/>
      <c r="L66" s="189"/>
      <c r="M66" s="175"/>
    </row>
    <row r="67" spans="1:13" ht="25.5" x14ac:dyDescent="0.25">
      <c r="A67" s="77" t="s">
        <v>379</v>
      </c>
      <c r="B67" s="19" t="s">
        <v>380</v>
      </c>
      <c r="C67" s="26" t="s">
        <v>381</v>
      </c>
      <c r="D67" s="78"/>
      <c r="E67" s="78"/>
      <c r="F67" s="78"/>
      <c r="G67" s="102"/>
      <c r="H67" s="170"/>
      <c r="I67" s="182"/>
      <c r="J67" s="158"/>
      <c r="K67" s="154"/>
      <c r="L67" s="189"/>
      <c r="M67" s="175"/>
    </row>
    <row r="68" spans="1:13" ht="25.5" x14ac:dyDescent="0.25">
      <c r="A68" s="77" t="s">
        <v>382</v>
      </c>
      <c r="B68" s="19" t="s">
        <v>383</v>
      </c>
      <c r="C68" s="26" t="s">
        <v>384</v>
      </c>
      <c r="D68" s="78"/>
      <c r="E68" s="78"/>
      <c r="F68" s="78"/>
      <c r="G68" s="102"/>
      <c r="H68" s="170"/>
      <c r="I68" s="182"/>
      <c r="J68" s="158"/>
      <c r="K68" s="154"/>
      <c r="L68" s="189"/>
      <c r="M68" s="175"/>
    </row>
    <row r="69" spans="1:13" ht="25.5" x14ac:dyDescent="0.25">
      <c r="A69" s="77" t="s">
        <v>385</v>
      </c>
      <c r="B69" s="19" t="s">
        <v>386</v>
      </c>
      <c r="C69" s="26" t="s">
        <v>387</v>
      </c>
      <c r="D69" s="78"/>
      <c r="E69" s="78"/>
      <c r="F69" s="78"/>
      <c r="G69" s="102"/>
      <c r="H69" s="170"/>
      <c r="I69" s="182"/>
      <c r="J69" s="158"/>
      <c r="K69" s="154"/>
      <c r="L69" s="189"/>
      <c r="M69" s="175"/>
    </row>
    <row r="70" spans="1:13" x14ac:dyDescent="0.25">
      <c r="A70" s="77" t="s">
        <v>388</v>
      </c>
      <c r="B70" s="43" t="s">
        <v>389</v>
      </c>
      <c r="C70" s="26" t="s">
        <v>390</v>
      </c>
      <c r="D70" s="78"/>
      <c r="E70" s="78"/>
      <c r="F70" s="78"/>
      <c r="G70" s="102"/>
      <c r="H70" s="170"/>
      <c r="I70" s="203"/>
      <c r="J70" s="158"/>
      <c r="K70" s="154"/>
      <c r="L70" s="189"/>
      <c r="M70" s="175"/>
    </row>
    <row r="71" spans="1:13" x14ac:dyDescent="0.25">
      <c r="A71" s="86" t="s">
        <v>391</v>
      </c>
      <c r="B71" s="87" t="s">
        <v>392</v>
      </c>
      <c r="C71" s="65" t="s">
        <v>393</v>
      </c>
      <c r="D71" s="84">
        <f>SUM(D66:D70)</f>
        <v>0</v>
      </c>
      <c r="E71" s="84">
        <f>SUM(E66:E70)</f>
        <v>0</v>
      </c>
      <c r="F71" s="84">
        <f t="shared" ref="F71:G71" si="6">SUM(F66:F70)</f>
        <v>0</v>
      </c>
      <c r="G71" s="84">
        <f t="shared" si="6"/>
        <v>0</v>
      </c>
      <c r="H71" s="173">
        <f>SUM(H66:H70)</f>
        <v>0</v>
      </c>
      <c r="I71" s="85">
        <f>SUM(I66:I70)</f>
        <v>0</v>
      </c>
      <c r="J71" s="91">
        <f>SUM(J66:J70)</f>
        <v>0</v>
      </c>
      <c r="K71" s="157">
        <f>SUM(K66:K70)</f>
        <v>0</v>
      </c>
      <c r="L71" s="191"/>
      <c r="M71" s="177"/>
    </row>
    <row r="72" spans="1:13" ht="15.75" thickBot="1" x14ac:dyDescent="0.3">
      <c r="A72" s="210" t="s">
        <v>394</v>
      </c>
      <c r="B72" s="66" t="s">
        <v>395</v>
      </c>
      <c r="C72" s="211" t="s">
        <v>396</v>
      </c>
      <c r="D72" s="212">
        <f>SUM(D17,D23,D37,D53,D59,D65,D71)</f>
        <v>1040000</v>
      </c>
      <c r="E72" s="212">
        <f>SUM(E17,E23,E37,E53,E59,E65,E71)</f>
        <v>1267250</v>
      </c>
      <c r="F72" s="212">
        <f t="shared" ref="F72:G72" si="7">SUM(F17,F23,F37,F53,F59,F65,F71)</f>
        <v>1717250</v>
      </c>
      <c r="G72" s="212">
        <f t="shared" si="7"/>
        <v>1717250</v>
      </c>
      <c r="H72" s="213">
        <f>SUM(H17,H23,H37,H53,H59,H65,H71)</f>
        <v>1718048</v>
      </c>
      <c r="I72" s="214">
        <f>SUM(I17,I23,I37,I53,I59,I65,I71)</f>
        <v>1946205</v>
      </c>
      <c r="J72" s="215">
        <f>SUM(J17,J23,J37,J53,J59,J65,J71)</f>
        <v>1946371</v>
      </c>
      <c r="K72" s="204">
        <f t="shared" ref="K72:M75" si="8">+H72/D72</f>
        <v>1.6519692307692309</v>
      </c>
      <c r="L72" s="205">
        <f t="shared" si="8"/>
        <v>1.5357703689090549</v>
      </c>
      <c r="M72" s="206">
        <f t="shared" si="8"/>
        <v>1.1334232057067986</v>
      </c>
    </row>
    <row r="73" spans="1:13" x14ac:dyDescent="0.25">
      <c r="A73" s="96">
        <v>69</v>
      </c>
      <c r="B73" s="97" t="s">
        <v>397</v>
      </c>
      <c r="C73" s="98" t="s">
        <v>398</v>
      </c>
      <c r="D73" s="103">
        <v>6923</v>
      </c>
      <c r="E73" s="103">
        <v>6923</v>
      </c>
      <c r="F73" s="103">
        <v>6923</v>
      </c>
      <c r="G73" s="103">
        <v>6923</v>
      </c>
      <c r="H73" s="197">
        <v>6923</v>
      </c>
      <c r="I73" s="202">
        <v>6923</v>
      </c>
      <c r="J73" s="160">
        <v>6923</v>
      </c>
      <c r="K73" s="216">
        <f t="shared" si="8"/>
        <v>1</v>
      </c>
      <c r="L73" s="217">
        <f t="shared" si="8"/>
        <v>1</v>
      </c>
      <c r="M73" s="218">
        <f t="shared" si="8"/>
        <v>1</v>
      </c>
    </row>
    <row r="74" spans="1:13" ht="15.75" thickBot="1" x14ac:dyDescent="0.3">
      <c r="A74" s="92">
        <v>70</v>
      </c>
      <c r="B74" s="44" t="s">
        <v>399</v>
      </c>
      <c r="C74" s="93" t="s">
        <v>400</v>
      </c>
      <c r="D74" s="94">
        <f>+D73</f>
        <v>6923</v>
      </c>
      <c r="E74" s="94">
        <f>+E73</f>
        <v>6923</v>
      </c>
      <c r="F74" s="94">
        <f t="shared" ref="F74:G74" si="9">+F73</f>
        <v>6923</v>
      </c>
      <c r="G74" s="94">
        <f t="shared" si="9"/>
        <v>6923</v>
      </c>
      <c r="H74" s="196">
        <f>+H73</f>
        <v>6923</v>
      </c>
      <c r="I74" s="95">
        <f>+I73</f>
        <v>6923</v>
      </c>
      <c r="J74" s="185">
        <f>+J73</f>
        <v>6923</v>
      </c>
      <c r="K74" s="204">
        <f t="shared" si="8"/>
        <v>1</v>
      </c>
      <c r="L74" s="205">
        <f t="shared" si="8"/>
        <v>1</v>
      </c>
      <c r="M74" s="206">
        <f t="shared" si="8"/>
        <v>1</v>
      </c>
    </row>
    <row r="75" spans="1:13" ht="15.75" thickBot="1" x14ac:dyDescent="0.3">
      <c r="A75" s="99">
        <v>71</v>
      </c>
      <c r="B75" s="33" t="s">
        <v>401</v>
      </c>
      <c r="C75" s="68" t="s">
        <v>402</v>
      </c>
      <c r="D75" s="100">
        <f>+D72+D74</f>
        <v>1046923</v>
      </c>
      <c r="E75" s="100">
        <f>+E72+E74</f>
        <v>1274173</v>
      </c>
      <c r="F75" s="100">
        <f t="shared" ref="F75:G75" si="10">+F72+F74</f>
        <v>1724173</v>
      </c>
      <c r="G75" s="100">
        <f t="shared" si="10"/>
        <v>1724173</v>
      </c>
      <c r="H75" s="198">
        <f>+H72+H74</f>
        <v>1724971</v>
      </c>
      <c r="I75" s="198">
        <f>+I72+I74</f>
        <v>1953128</v>
      </c>
      <c r="J75" s="165">
        <f>+J72+J74</f>
        <v>1953294</v>
      </c>
      <c r="K75" s="207">
        <f t="shared" si="8"/>
        <v>1.6476579461908851</v>
      </c>
      <c r="L75" s="208">
        <f t="shared" si="8"/>
        <v>1.532859352693865</v>
      </c>
      <c r="M75" s="209">
        <f t="shared" si="8"/>
        <v>1.1328874770687165</v>
      </c>
    </row>
    <row r="76" spans="1:13" x14ac:dyDescent="0.25">
      <c r="B76" s="225" t="s">
        <v>409</v>
      </c>
      <c r="D76" s="69">
        <f>+D75-Kiadás!C99</f>
        <v>0</v>
      </c>
      <c r="E76" s="69">
        <f>+E75-Kiadás!D99</f>
        <v>0</v>
      </c>
      <c r="F76" s="69">
        <f>+F75-Kiadás!E99</f>
        <v>0</v>
      </c>
      <c r="G76" s="224">
        <f>+G75-Kiadás!F99</f>
        <v>0</v>
      </c>
      <c r="H76" s="69">
        <f>+H75-Kiadás!G99</f>
        <v>683576</v>
      </c>
      <c r="I76" s="69">
        <f>+I75-Kiadás!H99</f>
        <v>460039</v>
      </c>
      <c r="J76" s="69">
        <f>+J75-Kiadás!I99</f>
        <v>390205</v>
      </c>
      <c r="K76" s="69"/>
    </row>
    <row r="78" spans="1:13" x14ac:dyDescent="0.25">
      <c r="B78" t="s">
        <v>410</v>
      </c>
      <c r="D78" s="69"/>
      <c r="E78" s="69">
        <f>+E75-D75</f>
        <v>227250</v>
      </c>
      <c r="F78" s="69">
        <f>+F75-E75</f>
        <v>450000</v>
      </c>
      <c r="G78" s="69">
        <f>+G75-F75</f>
        <v>0</v>
      </c>
      <c r="K78" s="69"/>
    </row>
    <row r="79" spans="1:13" x14ac:dyDescent="0.25">
      <c r="F79" s="69">
        <f>+F75-D75</f>
        <v>677250</v>
      </c>
      <c r="G79" s="69"/>
    </row>
  </sheetData>
  <mergeCells count="8">
    <mergeCell ref="B2:M2"/>
    <mergeCell ref="K3:K4"/>
    <mergeCell ref="M3:M4"/>
    <mergeCell ref="A3:A4"/>
    <mergeCell ref="B3:B4"/>
    <mergeCell ref="C3:C4"/>
    <mergeCell ref="D3:D4"/>
    <mergeCell ref="L3:L4"/>
  </mergeCells>
  <pageMargins left="0.7" right="0.7" top="0.75" bottom="0.75" header="0.3" footer="0.3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2023-11-21T08:50:00Z</cp:lastPrinted>
  <dcterms:created xsi:type="dcterms:W3CDTF">2021-09-03T11:10:06Z</dcterms:created>
  <dcterms:modified xsi:type="dcterms:W3CDTF">2023-11-21T10:25:27Z</dcterms:modified>
</cp:coreProperties>
</file>