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4-01-29\"/>
    </mc:Choice>
  </mc:AlternateContent>
  <bookViews>
    <workbookView xWindow="0" yWindow="0" windowWidth="28800" windowHeight="13020"/>
  </bookViews>
  <sheets>
    <sheet name="1_M_Kiadások" sheetId="1" r:id="rId1"/>
    <sheet name="2_M_Bevételek" sheetId="2" r:id="rId2"/>
    <sheet name="3_M_Költségvetési mérleg" sheetId="3" r:id="rId3"/>
    <sheet name="4_M_Működési mérleg" sheetId="4" r:id="rId4"/>
    <sheet name="5_M_Felhalm.mérleg" sheetId="5" r:id="rId5"/>
    <sheet name="6_M_Felm kiad" sheetId="7" r:id="rId6"/>
    <sheet name="7_M_Finansz mérleg" sheetId="8" r:id="rId7"/>
    <sheet name="8_M_3 év" sheetId="9" r:id="rId8"/>
    <sheet name="9_M_Kötelező fel." sheetId="10" r:id="rId9"/>
    <sheet name="10_M_Több éves kihatással járó " sheetId="6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9" l="1"/>
  <c r="D45" i="1"/>
  <c r="D63" i="10" l="1"/>
  <c r="C41" i="10"/>
  <c r="B6" i="9" l="1"/>
  <c r="B11" i="4"/>
  <c r="E19" i="5"/>
  <c r="B19" i="5"/>
  <c r="D69" i="10"/>
  <c r="C69" i="10"/>
  <c r="B69" i="10"/>
  <c r="E68" i="10"/>
  <c r="E67" i="10"/>
  <c r="E66" i="10"/>
  <c r="E65" i="10"/>
  <c r="E64" i="10"/>
  <c r="E69" i="10" s="1"/>
  <c r="E62" i="10"/>
  <c r="E61" i="10"/>
  <c r="E60" i="10"/>
  <c r="E59" i="10"/>
  <c r="D56" i="10"/>
  <c r="D58" i="10" s="1"/>
  <c r="C56" i="10"/>
  <c r="B56" i="10"/>
  <c r="E55" i="10"/>
  <c r="E54" i="10"/>
  <c r="E53" i="10"/>
  <c r="E52" i="10"/>
  <c r="E51" i="10"/>
  <c r="E50" i="10"/>
  <c r="D49" i="10"/>
  <c r="D70" i="10" s="1"/>
  <c r="C49" i="10"/>
  <c r="E48" i="10"/>
  <c r="E47" i="10"/>
  <c r="E46" i="10"/>
  <c r="E45" i="10"/>
  <c r="E44" i="10"/>
  <c r="E43" i="10"/>
  <c r="E42" i="10"/>
  <c r="E41" i="10"/>
  <c r="D36" i="10"/>
  <c r="C36" i="10"/>
  <c r="B36" i="10"/>
  <c r="E33" i="10"/>
  <c r="E32" i="10"/>
  <c r="D30" i="10"/>
  <c r="D31" i="10" s="1"/>
  <c r="D37" i="10" s="1"/>
  <c r="C30" i="10"/>
  <c r="B30" i="10"/>
  <c r="E29" i="10"/>
  <c r="E28" i="10"/>
  <c r="E30" i="10" s="1"/>
  <c r="E27" i="10"/>
  <c r="D25" i="10"/>
  <c r="C25" i="10"/>
  <c r="B25" i="10"/>
  <c r="D22" i="10"/>
  <c r="C22" i="10"/>
  <c r="C31" i="10" s="1"/>
  <c r="E21" i="10"/>
  <c r="E20" i="10"/>
  <c r="D18" i="10"/>
  <c r="E17" i="10"/>
  <c r="E16" i="10"/>
  <c r="E15" i="10"/>
  <c r="E13" i="10"/>
  <c r="E12" i="10"/>
  <c r="E11" i="10"/>
  <c r="E10" i="10"/>
  <c r="E23" i="9"/>
  <c r="D23" i="9"/>
  <c r="C23" i="9"/>
  <c r="E14" i="8"/>
  <c r="E56" i="10" l="1"/>
  <c r="E49" i="10"/>
  <c r="E22" i="10"/>
  <c r="E20" i="5"/>
  <c r="E14" i="10"/>
  <c r="B22" i="10"/>
  <c r="B31" i="10" s="1"/>
  <c r="E34" i="10"/>
  <c r="E36" i="10" s="1"/>
  <c r="E24" i="10"/>
  <c r="E25" i="10" s="1"/>
  <c r="E31" i="10" s="1"/>
  <c r="B49" i="10"/>
  <c r="C44" i="9"/>
  <c r="C46" i="9" s="1"/>
  <c r="D44" i="9" l="1"/>
  <c r="D46" i="9" s="1"/>
  <c r="E44" i="9"/>
  <c r="E46" i="9" s="1"/>
  <c r="B12" i="3" l="1"/>
  <c r="B30" i="3"/>
  <c r="B35" i="3" s="1"/>
  <c r="E35" i="3"/>
  <c r="B20" i="3"/>
  <c r="E20" i="3"/>
  <c r="B9" i="3"/>
  <c r="B28" i="3" l="1"/>
  <c r="B38" i="3" s="1"/>
  <c r="D72" i="2" l="1"/>
  <c r="C58" i="10" s="1"/>
  <c r="D69" i="2"/>
  <c r="D63" i="2"/>
  <c r="D57" i="2"/>
  <c r="D51" i="2"/>
  <c r="D48" i="2"/>
  <c r="D45" i="2"/>
  <c r="D33" i="2"/>
  <c r="D35" i="2" s="1"/>
  <c r="D24" i="2"/>
  <c r="D21" i="2"/>
  <c r="D14" i="2"/>
  <c r="D15" i="2" s="1"/>
  <c r="D9" i="2"/>
  <c r="D96" i="1"/>
  <c r="D86" i="1"/>
  <c r="D81" i="1"/>
  <c r="D73" i="1"/>
  <c r="D61" i="1"/>
  <c r="D56" i="1"/>
  <c r="D46" i="1"/>
  <c r="D40" i="1"/>
  <c r="D37" i="1"/>
  <c r="D29" i="1"/>
  <c r="D26" i="1"/>
  <c r="D22" i="1"/>
  <c r="D16" i="1"/>
  <c r="C63" i="10" l="1"/>
  <c r="C70" i="10" s="1"/>
  <c r="E58" i="10"/>
  <c r="B19" i="9"/>
  <c r="B23" i="9" s="1"/>
  <c r="B16" i="4"/>
  <c r="B22" i="4" s="1"/>
  <c r="B22" i="5" s="1"/>
  <c r="B9" i="8"/>
  <c r="B14" i="8" s="1"/>
  <c r="D47" i="1"/>
  <c r="B27" i="9"/>
  <c r="B8" i="10"/>
  <c r="E8" i="10" s="1"/>
  <c r="E12" i="4"/>
  <c r="E11" i="3"/>
  <c r="D70" i="2"/>
  <c r="D73" i="2" s="1"/>
  <c r="D20" i="1"/>
  <c r="D21" i="1" s="1"/>
  <c r="E13" i="4" l="1"/>
  <c r="E12" i="3"/>
  <c r="C9" i="10"/>
  <c r="B63" i="10"/>
  <c r="E57" i="10"/>
  <c r="D97" i="1"/>
  <c r="B26" i="9"/>
  <c r="B44" i="9" s="1"/>
  <c r="B46" i="9" s="1"/>
  <c r="E11" i="4"/>
  <c r="E22" i="4" s="1"/>
  <c r="B7" i="10"/>
  <c r="E10" i="3"/>
  <c r="E9" i="3" s="1"/>
  <c r="E28" i="3" s="1"/>
  <c r="E38" i="3" s="1"/>
  <c r="E40" i="3" s="1"/>
  <c r="C18" i="10" l="1"/>
  <c r="C37" i="10" s="1"/>
  <c r="E9" i="10"/>
  <c r="B23" i="5"/>
  <c r="D74" i="2"/>
  <c r="E63" i="10"/>
  <c r="E70" i="10" s="1"/>
  <c r="B70" i="10"/>
  <c r="E22" i="5"/>
  <c r="B23" i="4"/>
  <c r="E7" i="10"/>
  <c r="B18" i="10"/>
  <c r="B37" i="10" s="1"/>
  <c r="E23" i="5"/>
  <c r="B24" i="5"/>
  <c r="E18" i="10" l="1"/>
  <c r="E37" i="10" s="1"/>
  <c r="E24" i="5"/>
</calcChain>
</file>

<file path=xl/sharedStrings.xml><?xml version="1.0" encoding="utf-8"?>
<sst xmlns="http://schemas.openxmlformats.org/spreadsheetml/2006/main" count="754" uniqueCount="566">
  <si>
    <t>1. MELLÉKLET</t>
  </si>
  <si>
    <t>Sor-
szám</t>
  </si>
  <si>
    <t>Rovat megnevezése</t>
  </si>
  <si>
    <t>Rovat
száma</t>
  </si>
  <si>
    <t>Eredeti ei. (Ft)</t>
  </si>
  <si>
    <t>01</t>
  </si>
  <si>
    <t>Törvény szerinti illetmények, munkabérek</t>
  </si>
  <si>
    <t>K1101</t>
  </si>
  <si>
    <t>02</t>
  </si>
  <si>
    <t>Normatív jutalmak</t>
  </si>
  <si>
    <t>K1102</t>
  </si>
  <si>
    <t>03</t>
  </si>
  <si>
    <t>Céljuttatás, projektprémium</t>
  </si>
  <si>
    <t>K1103</t>
  </si>
  <si>
    <t>04</t>
  </si>
  <si>
    <t>Készenléti, ügyeleti, helyettesítési díj, túlóra, túlszolgálat</t>
  </si>
  <si>
    <t>K1104</t>
  </si>
  <si>
    <t>05</t>
  </si>
  <si>
    <t>Végkielégítés</t>
  </si>
  <si>
    <t>K1105</t>
  </si>
  <si>
    <t>06</t>
  </si>
  <si>
    <t>Jubileumi jutalom</t>
  </si>
  <si>
    <t>K1106</t>
  </si>
  <si>
    <t>07</t>
  </si>
  <si>
    <t>Béren kívüli juttatások</t>
  </si>
  <si>
    <t>K1107</t>
  </si>
  <si>
    <t>08</t>
  </si>
  <si>
    <t>Ruházati költségtérítés</t>
  </si>
  <si>
    <t>K1108</t>
  </si>
  <si>
    <t>09</t>
  </si>
  <si>
    <t>Közlekedési költségtérítés</t>
  </si>
  <si>
    <t>K1109</t>
  </si>
  <si>
    <t>10</t>
  </si>
  <si>
    <t>Egyéb költségtérítések</t>
  </si>
  <si>
    <t>K1110</t>
  </si>
  <si>
    <t>11</t>
  </si>
  <si>
    <t>Lakhatási támogatások</t>
  </si>
  <si>
    <t>K1111</t>
  </si>
  <si>
    <t>12</t>
  </si>
  <si>
    <t>Szociális támogatások</t>
  </si>
  <si>
    <t>K1112</t>
  </si>
  <si>
    <t>13</t>
  </si>
  <si>
    <t>Foglalkoztatottak egyéb személyi juttatásai</t>
  </si>
  <si>
    <t>K1113</t>
  </si>
  <si>
    <t>14</t>
  </si>
  <si>
    <t>Foglalkoztatottak személyi juttatásai (=01+…+13) K11</t>
  </si>
  <si>
    <t>K11</t>
  </si>
  <si>
    <t>15</t>
  </si>
  <si>
    <t>Választott tisztségviselők juttatásai</t>
  </si>
  <si>
    <t>K121</t>
  </si>
  <si>
    <t>16</t>
  </si>
  <si>
    <t>Munkavégzésre irányuló egyéb jogviszonyban nem saját foglalkoztatottnak fizetett juttatások</t>
  </si>
  <si>
    <t>K122</t>
  </si>
  <si>
    <t>17</t>
  </si>
  <si>
    <t>Egyéb külső személyi juttatások</t>
  </si>
  <si>
    <t>K123</t>
  </si>
  <si>
    <t>18</t>
  </si>
  <si>
    <t>Külső személyi juttatások (=15+16+17) K12</t>
  </si>
  <si>
    <t>K12</t>
  </si>
  <si>
    <t>19</t>
  </si>
  <si>
    <t>Személyi juttatások (=14+18)</t>
  </si>
  <si>
    <t>K1</t>
  </si>
  <si>
    <t>20</t>
  </si>
  <si>
    <t xml:space="preserve">Munkaadókat terhelő járulékok és szociális hozzájárulási adó                                                                            </t>
  </si>
  <si>
    <t>K2</t>
  </si>
  <si>
    <t>21</t>
  </si>
  <si>
    <t>Szakmai anyagok beszerzése</t>
  </si>
  <si>
    <t>K311</t>
  </si>
  <si>
    <t>22</t>
  </si>
  <si>
    <t>Üzemeltetési anyagok beszerzése</t>
  </si>
  <si>
    <t>K312</t>
  </si>
  <si>
    <t>23</t>
  </si>
  <si>
    <t>Árubeszerzés</t>
  </si>
  <si>
    <t>K313</t>
  </si>
  <si>
    <t>24</t>
  </si>
  <si>
    <t>Készletbeszerzés (=21+22+23) K31</t>
  </si>
  <si>
    <t>K31</t>
  </si>
  <si>
    <t>25</t>
  </si>
  <si>
    <t>Informatikai szolgáltatások igénybevétele</t>
  </si>
  <si>
    <t>K321</t>
  </si>
  <si>
    <t>26</t>
  </si>
  <si>
    <t>Egyéb kommunikációs szolgáltatások</t>
  </si>
  <si>
    <t>K322</t>
  </si>
  <si>
    <t>27</t>
  </si>
  <si>
    <t>Kommunikációs szolgáltatások (=25+26) K32</t>
  </si>
  <si>
    <t>K32</t>
  </si>
  <si>
    <t>28</t>
  </si>
  <si>
    <t>Közüzemi díjak</t>
  </si>
  <si>
    <t>K331</t>
  </si>
  <si>
    <t>29</t>
  </si>
  <si>
    <t>Vásárolt élelmezés</t>
  </si>
  <si>
    <t>K332</t>
  </si>
  <si>
    <t>30</t>
  </si>
  <si>
    <t>Bérleti és lízing díjak</t>
  </si>
  <si>
    <t>K333</t>
  </si>
  <si>
    <t>31</t>
  </si>
  <si>
    <t>Karbantartási, kisjavítási szolgáltatások</t>
  </si>
  <si>
    <t>K334</t>
  </si>
  <si>
    <t>32</t>
  </si>
  <si>
    <t>Közvetített szolgáltatások</t>
  </si>
  <si>
    <t>K335</t>
  </si>
  <si>
    <t>33</t>
  </si>
  <si>
    <t xml:space="preserve">Szakmai tevékenységet segítő szolgáltatások </t>
  </si>
  <si>
    <t>K336</t>
  </si>
  <si>
    <t>34</t>
  </si>
  <si>
    <t>Egyéb szolgáltatások</t>
  </si>
  <si>
    <t>K337</t>
  </si>
  <si>
    <t>35</t>
  </si>
  <si>
    <t>Szolgáltatási kiadások (=28+…+34) K33</t>
  </si>
  <si>
    <t>K33</t>
  </si>
  <si>
    <t>36</t>
  </si>
  <si>
    <t>Kiküldetések kiadásai</t>
  </si>
  <si>
    <t>K341</t>
  </si>
  <si>
    <t>37</t>
  </si>
  <si>
    <t>Reklám- és propagandakiadások</t>
  </si>
  <si>
    <t>K342</t>
  </si>
  <si>
    <t>38</t>
  </si>
  <si>
    <t>Kiküldetések, reklám- és propagandakiadások (=36+37)</t>
  </si>
  <si>
    <t>K34</t>
  </si>
  <si>
    <t>39</t>
  </si>
  <si>
    <t>Működési célú előzetesen felszámított általános forgalmi adó</t>
  </si>
  <si>
    <t>K351</t>
  </si>
  <si>
    <t>40</t>
  </si>
  <si>
    <t xml:space="preserve">Fizetendő általános forgalmi adó </t>
  </si>
  <si>
    <t>K352</t>
  </si>
  <si>
    <t>41</t>
  </si>
  <si>
    <t xml:space="preserve">Kamatkiadások </t>
  </si>
  <si>
    <t>K353</t>
  </si>
  <si>
    <t>42</t>
  </si>
  <si>
    <t>Egyéb pénzügyi műveletek kiadásai</t>
  </si>
  <si>
    <t>K354</t>
  </si>
  <si>
    <t>43</t>
  </si>
  <si>
    <t>Egyéb dologi kiadások</t>
  </si>
  <si>
    <t>K355</t>
  </si>
  <si>
    <t>44</t>
  </si>
  <si>
    <t>Különféle befizetések és egyéb dologi kiadások (=39+…+43)</t>
  </si>
  <si>
    <t>K35</t>
  </si>
  <si>
    <t>45</t>
  </si>
  <si>
    <t>Dologi kiadások (=24+27+35+38+44)</t>
  </si>
  <si>
    <t>K3</t>
  </si>
  <si>
    <t>46</t>
  </si>
  <si>
    <t>Társadalombiztosítási ellátások</t>
  </si>
  <si>
    <t>K41</t>
  </si>
  <si>
    <t>47</t>
  </si>
  <si>
    <t>Családi támogatások</t>
  </si>
  <si>
    <t>K42</t>
  </si>
  <si>
    <t>48</t>
  </si>
  <si>
    <t>Pénzbeli kárpótlások, kártérítések</t>
  </si>
  <si>
    <t>K43</t>
  </si>
  <si>
    <t>49</t>
  </si>
  <si>
    <t>Betegséggel kapcsolatos (nem társadalombiztosítási) ellátások</t>
  </si>
  <si>
    <t>K44</t>
  </si>
  <si>
    <t>50</t>
  </si>
  <si>
    <t>Foglalkoztatással, munkanélküliséggel kapcsolatos ellátások</t>
  </si>
  <si>
    <t>K45</t>
  </si>
  <si>
    <t>51</t>
  </si>
  <si>
    <t>Lakhatással kapcsolatos ellátások</t>
  </si>
  <si>
    <t>K46</t>
  </si>
  <si>
    <t>52</t>
  </si>
  <si>
    <t>Intézményi ellátottak pénzbeli juttatásai</t>
  </si>
  <si>
    <t>K47</t>
  </si>
  <si>
    <t>53</t>
  </si>
  <si>
    <t>Egyéb nem intézményi ellátások</t>
  </si>
  <si>
    <t>K48</t>
  </si>
  <si>
    <t>54</t>
  </si>
  <si>
    <t>Ellátottak pénzbeli juttatásai (=46+...+53)</t>
  </si>
  <si>
    <t>K4</t>
  </si>
  <si>
    <t>55</t>
  </si>
  <si>
    <t>Nemzetközi kötelezettségek</t>
  </si>
  <si>
    <t>K501</t>
  </si>
  <si>
    <t>A helyi önkormányzatok előző évi elszámolásából származó kiadások</t>
  </si>
  <si>
    <t>K5021</t>
  </si>
  <si>
    <t>A helyi önkormányzatok törvényi előíráson alapuló befizetései</t>
  </si>
  <si>
    <t>K5022</t>
  </si>
  <si>
    <t>Egyéb elvonások, befizetések</t>
  </si>
  <si>
    <t>K5023</t>
  </si>
  <si>
    <t>Elvonások és befizetések (=56+57+58)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</si>
  <si>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</si>
  <si>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</si>
  <si>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</si>
  <si>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</si>
  <si>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</si>
  <si>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</si>
  <si>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</si>
  <si>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</si>
  <si>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</si>
  <si>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</si>
  <si>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</si>
  <si>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</si>
  <si>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</si>
  <si>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</si>
  <si>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</si>
  <si>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</si>
  <si>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</si>
  <si>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 támogatások az Európai Uniónak</t>
  </si>
  <si>
    <t>K511</t>
  </si>
  <si>
    <t>Egyéb működési célú támogatások államháztartáson kívülre</t>
  </si>
  <si>
    <t>K512</t>
  </si>
  <si>
    <t>Tartalékok</t>
  </si>
  <si>
    <t>K513</t>
  </si>
  <si>
    <t>Egyéb működési célú kiadások (=55+59+…+70)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</si>
  <si>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</si>
  <si>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</si>
  <si>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</si>
  <si>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</si>
  <si>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</si>
  <si>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</si>
  <si>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</si>
  <si>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</si>
  <si>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</si>
  <si>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</si>
  <si>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</si>
  <si>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</si>
  <si>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</si>
  <si>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</si>
  <si>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</si>
  <si>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</si>
  <si>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</si>
  <si>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</si>
  <si>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</si>
  <si>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</si>
  <si>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</si>
  <si>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</si>
  <si>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</si>
  <si>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</si>
  <si>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</si>
  <si>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</si>
  <si>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</si>
  <si>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</si>
  <si>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</si>
  <si>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</si>
  <si>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</si>
  <si>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</si>
  <si>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</si>
  <si>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</si>
  <si>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</si>
  <si>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</si>
  <si>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</si>
  <si>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</si>
  <si>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</si>
  <si>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</si>
  <si>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</si>
  <si>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</si>
  <si>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</si>
  <si>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</si>
  <si>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</si>
  <si>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</si>
  <si>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</si>
  <si>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Költségvetési kiadások (=19+20+45+54+71+79+84+94)</t>
  </si>
  <si>
    <t>K1-K8</t>
  </si>
  <si>
    <t>2. MELLÉKLET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</si>
  <si>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</si>
  <si>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</si>
  <si>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</si>
  <si>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</si>
  <si>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gyermekjóléti és gyermekétkeztetési feladatainak támogatása</t>
  </si>
  <si>
    <t>B113</t>
  </si>
  <si>
    <t>Települési önkormányzatok kulturális feladatainak támogatása</t>
  </si>
  <si>
    <t>B114</t>
  </si>
  <si>
    <t>Működési célú költségvetési támogatások és kiegészítő támogatások</t>
  </si>
  <si>
    <t>B115</t>
  </si>
  <si>
    <t>Elszámolásból származó bevételek</t>
  </si>
  <si>
    <t>B116</t>
  </si>
  <si>
    <t>Önkormányzatok működési támogatásai (=01+…+06)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</si>
  <si>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</si>
  <si>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</si>
  <si>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</si>
  <si>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</si>
  <si>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</si>
  <si>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Működési célú visszatérítendő támogatások, kölcsönök visszatérülése államháztartáson belülről</t>
  </si>
  <si>
    <t>B14</t>
  </si>
  <si>
    <t>Működési célú visszatérítendő támogatások, kölcsönök igénybevétele államháztartáson belülről</t>
  </si>
  <si>
    <t>B15</t>
  </si>
  <si>
    <t>Egyéb működési célú támogatások bevételei államháztartáson belülről (központi ezelésű előirányzatok)</t>
  </si>
  <si>
    <t>B16</t>
  </si>
  <si>
    <t>Működési célú támogatások államháztartáson belülről (=07+…+12)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</si>
  <si>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</si>
  <si>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</si>
  <si>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</si>
  <si>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</si>
  <si>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</si>
  <si>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Felhalmozási célú visszatérítendő támogatások, kölcsönök visszatérülése államháztartáson belülről</t>
  </si>
  <si>
    <t>B23</t>
  </si>
  <si>
    <t>Felhalmozási célú visszatérítendő támogatások, kölcsönök igénybevétele államháztartáson belülről</t>
  </si>
  <si>
    <t>B24</t>
  </si>
  <si>
    <t>Egyéb felhalmozási célú támogatások bevételei államháztartáson belülről</t>
  </si>
  <si>
    <t>B25</t>
  </si>
  <si>
    <t>Felhalmozási célú támogatások államháztartáson belülről (=14+…+18)</t>
  </si>
  <si>
    <t>B2</t>
  </si>
  <si>
    <t>Magánszemélyek jövedelemadói</t>
  </si>
  <si>
    <t>B311</t>
  </si>
  <si>
    <t xml:space="preserve">Társaságok jövedelemadói </t>
  </si>
  <si>
    <t>B312</t>
  </si>
  <si>
    <t>Jövedelemadók (=20+21)</t>
  </si>
  <si>
    <t>B31</t>
  </si>
  <si>
    <t>Szociális hozzájárulási adó és járulékok</t>
  </si>
  <si>
    <t>B32</t>
  </si>
  <si>
    <t>Bérhez és foglalkoztatáshoz kapcsolódó adók</t>
  </si>
  <si>
    <t>B33</t>
  </si>
  <si>
    <t xml:space="preserve">Vagyoni tipusú adók </t>
  </si>
  <si>
    <t>B34</t>
  </si>
  <si>
    <t xml:space="preserve">Értékesítési és forgalmi adók </t>
  </si>
  <si>
    <t>B351</t>
  </si>
  <si>
    <t xml:space="preserve">Fogyasztási adók </t>
  </si>
  <si>
    <t>B352</t>
  </si>
  <si>
    <t xml:space="preserve">Pénzügyi monopóliumok nyereségét terhelő adók </t>
  </si>
  <si>
    <t>B353</t>
  </si>
  <si>
    <t>Gépjárműadók</t>
  </si>
  <si>
    <t>B354</t>
  </si>
  <si>
    <t xml:space="preserve">Egyéb áruhasználati és szolgáltatási adók </t>
  </si>
  <si>
    <t>B355</t>
  </si>
  <si>
    <t xml:space="preserve">Termékek és szolgáltatások adói (=26+…+30) </t>
  </si>
  <si>
    <t>B35</t>
  </si>
  <si>
    <t xml:space="preserve">Egyéb közhatalmi bevételek </t>
  </si>
  <si>
    <t>B36</t>
  </si>
  <si>
    <t>Közhatalmi bevételek (=22+...+25+31+32)</t>
  </si>
  <si>
    <t>B3</t>
  </si>
  <si>
    <t>Készletértékesítés ellenértéke</t>
  </si>
  <si>
    <t>B401</t>
  </si>
  <si>
    <t>Szolgáltatások ellenértéke</t>
  </si>
  <si>
    <t>B402</t>
  </si>
  <si>
    <t>Közvetített szolgáltatások ellenértéke</t>
  </si>
  <si>
    <t>B403</t>
  </si>
  <si>
    <t>Tulajdonosi bevételek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</si>
  <si>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</si>
  <si>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</si>
  <si>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</si>
  <si>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</si>
  <si>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</si>
  <si>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</si>
  <si>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</si>
  <si>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Befektetett pénzügyi eszközökből származó bevételek</t>
  </si>
  <si>
    <t>B4081</t>
  </si>
  <si>
    <t>Egyéb kapott (járó) kamatok és kamatjellegű bevételek</t>
  </si>
  <si>
    <t>B4082</t>
  </si>
  <si>
    <t>Kamatbevételek és más nyereségjellegű bevételek (=41+42)</t>
  </si>
  <si>
    <t>B408</t>
  </si>
  <si>
    <t>Részesedésekből származó pénzügyi műveletek bevételei</t>
  </si>
  <si>
    <t>B4091</t>
  </si>
  <si>
    <t>Más egyéb pénzügyi műveletek bevételei</t>
  </si>
  <si>
    <t>B4092</t>
  </si>
  <si>
    <t>Egyéb pénzügyi műveletek bevételei (=44+45)</t>
  </si>
  <si>
    <t>B409</t>
  </si>
  <si>
    <t>Biztosító által fizetett kártérítés</t>
  </si>
  <si>
    <t>B410</t>
  </si>
  <si>
    <t>Egyéb működési bevételek</t>
  </si>
  <si>
    <t>B411</t>
  </si>
  <si>
    <t>Működési bevételek (=34+…+40+43+46+...+48)</t>
  </si>
  <si>
    <t>B4</t>
  </si>
  <si>
    <t>Immateriális javak értékesítése</t>
  </si>
  <si>
    <t>B51</t>
  </si>
  <si>
    <t>Ingatlanok értékesítése</t>
  </si>
  <si>
    <t>B52</t>
  </si>
  <si>
    <t>Egyéb tárgyi eszközök értékesítése</t>
  </si>
  <si>
    <t>B53</t>
  </si>
  <si>
    <t>Részesedések értékesítése</t>
  </si>
  <si>
    <t>B54</t>
  </si>
  <si>
    <t>Részesedések megszűnéséhez kapcsolódó bevételek</t>
  </si>
  <si>
    <t>B55</t>
  </si>
  <si>
    <t>Felhalmozási bevételek (=50+…+54)</t>
  </si>
  <si>
    <t>B5</t>
  </si>
  <si>
    <t>56</t>
  </si>
  <si>
    <t>Működési célú garancia- és kezességvállalásból származó megtérülések államháztartáson kívülről</t>
  </si>
  <si>
    <t>B61</t>
  </si>
  <si>
    <t>57</t>
  </si>
  <si>
    <t>Működési célú visszatérítendő támogatások, kölcsönök visszatérülése az Európai Uniótól</t>
  </si>
  <si>
    <t>B62</t>
  </si>
  <si>
    <t>58</t>
  </si>
  <si>
    <t>Működési célú visszatérítendő támogatások, kölcsönök visszatérülése kormányoktól és más nemzetközi szervezetektől</t>
  </si>
  <si>
    <t>B63</t>
  </si>
  <si>
    <t>59</t>
  </si>
  <si>
    <t>Működési célú visszatérítendő támogatások, kölcsönök visszatérülése államháztartáson kívülről</t>
  </si>
  <si>
    <t>B64</t>
  </si>
  <si>
    <t>60</t>
  </si>
  <si>
    <t>Egyéb működési célú átvett pénzeszközök</t>
  </si>
  <si>
    <t>B65</t>
  </si>
  <si>
    <t>61</t>
  </si>
  <si>
    <t>Működési célú átvett pénzeszközök (=56+…+60)</t>
  </si>
  <si>
    <t>B6</t>
  </si>
  <si>
    <t>62</t>
  </si>
  <si>
    <t>Felhalmozási célú garancia- és kezességvállalásból származó megtérülések államháztartáson kívülről</t>
  </si>
  <si>
    <t>B71</t>
  </si>
  <si>
    <t>63</t>
  </si>
  <si>
    <t>Felhalmozási célú visszatérítendő támogatások, kölcsönök visszatérülése az Európai Uniótól</t>
  </si>
  <si>
    <t>B72</t>
  </si>
  <si>
    <t>64</t>
  </si>
  <si>
    <t>Felhalmozási célú visszatérítendő támogatások, kölcsönök visszatérülése kormányoktól és más nemzetközi szervezetektől</t>
  </si>
  <si>
    <t>B73</t>
  </si>
  <si>
    <t>65</t>
  </si>
  <si>
    <t>Felhalmozási célú visszatérítendő támogatások, kölcsönök visszatérülése államháztartáson kívülről</t>
  </si>
  <si>
    <t>B74</t>
  </si>
  <si>
    <t>66</t>
  </si>
  <si>
    <t>Egyéb felhalmozási célú átvett pénzeszközök</t>
  </si>
  <si>
    <t>B75</t>
  </si>
  <si>
    <t>67</t>
  </si>
  <si>
    <t>Felhalmozási célú átvett pénzeszközök (=62+…+66)</t>
  </si>
  <si>
    <t>B7</t>
  </si>
  <si>
    <t>68</t>
  </si>
  <si>
    <t>Költségvetési bevételek (=13+19+33+49+55+61+67)</t>
  </si>
  <si>
    <t>B1-B7</t>
  </si>
  <si>
    <t>Előző évi költségvetési maradvány igénybevétele</t>
  </si>
  <si>
    <t>B8131</t>
  </si>
  <si>
    <t>Finanszírozási bevételek</t>
  </si>
  <si>
    <t>B8</t>
  </si>
  <si>
    <t>Összes bevétel</t>
  </si>
  <si>
    <t>B</t>
  </si>
  <si>
    <t>adatok Ft-ban</t>
  </si>
  <si>
    <t>BEVÉTELEK</t>
  </si>
  <si>
    <t>KIADÁSOK</t>
  </si>
  <si>
    <t>Megnevezés</t>
  </si>
  <si>
    <t>1.</t>
  </si>
  <si>
    <t>2.</t>
  </si>
  <si>
    <t>Működési bevétel</t>
  </si>
  <si>
    <t>Működési kiadás</t>
  </si>
  <si>
    <t>Önkormányzatok működési támogatásai</t>
  </si>
  <si>
    <t>Személyi juttatások</t>
  </si>
  <si>
    <t>Munkáltatót terh.jár. és szoc.hozzáj. adó</t>
  </si>
  <si>
    <t xml:space="preserve">Egyéb műk.c.tám.bev. áh.n belülről </t>
  </si>
  <si>
    <t>Dologi kiadás</t>
  </si>
  <si>
    <t xml:space="preserve">Közhatalmi bevételek </t>
  </si>
  <si>
    <t>Ellátottak pénzbeli juttatásai</t>
  </si>
  <si>
    <t>Működési bevételek</t>
  </si>
  <si>
    <t>Elvonások és befizetések</t>
  </si>
  <si>
    <t>Műk.c.visszat.tám.,kölcs.visszat.áh.n kívülről</t>
  </si>
  <si>
    <t>Egyéb műk.c.támog.áh.n belülre</t>
  </si>
  <si>
    <t>Egyéb működési célú átvett pénzeszk.</t>
  </si>
  <si>
    <t>Műk.c.visszat.támog., kölcs.nyújt.áh.n kívülre</t>
  </si>
  <si>
    <t>Műk.bev.felh.célra</t>
  </si>
  <si>
    <t>Egyéb műk.c.támog.áh.n kívülre</t>
  </si>
  <si>
    <t>Működési tartalék:    - általános</t>
  </si>
  <si>
    <t xml:space="preserve">                - cél</t>
  </si>
  <si>
    <t>Felhalmozási célú bev.</t>
  </si>
  <si>
    <t>Felhalmozási célú kiadás</t>
  </si>
  <si>
    <t>Felhalmozási célú önkorm.i támogatások</t>
  </si>
  <si>
    <t>Beruházások</t>
  </si>
  <si>
    <t xml:space="preserve">Egyéb felhalm.c.tám.bev. áh.n belülről </t>
  </si>
  <si>
    <t>Felújítások</t>
  </si>
  <si>
    <t>Immat. jav.,ingatlanok., egyéb tárgyi e.érték.</t>
  </si>
  <si>
    <t>Egyéb felhalm.c.támog.áh.n belülre</t>
  </si>
  <si>
    <t>Felhalm.c.visszat.tám.,kölcs.visszat.áh.n kívülről</t>
  </si>
  <si>
    <t>Felhalm.c.visszat.támog.kölcs.,nyújt.áh.n kívülre</t>
  </si>
  <si>
    <t>Egyéb felhalmozási célú átvett pénzeszk.</t>
  </si>
  <si>
    <t>Egyéb felhalm.c.támog.áh.n kívülre</t>
  </si>
  <si>
    <t>Műk.bev.felhalm.célra</t>
  </si>
  <si>
    <t>Felhalmozási tartalék: - általános</t>
  </si>
  <si>
    <t xml:space="preserve">                                   - cél</t>
  </si>
  <si>
    <t>Költségvetési bev-ek</t>
  </si>
  <si>
    <t>Költségvetési kiadások</t>
  </si>
  <si>
    <t>Maradvány igénybevétele felj.célra</t>
  </si>
  <si>
    <t>Hosszú lej.hitelek, kölcsönök törlesztése</t>
  </si>
  <si>
    <t>Maradvány igénybevétele műk.célra</t>
  </si>
  <si>
    <t>Áh.n. belüli megelőlegezés visszafizetése</t>
  </si>
  <si>
    <t>Maradvány igénybevétele finanszírozási célra</t>
  </si>
  <si>
    <t>Pénzeszközök lekötött bankbetétként elhelyezése</t>
  </si>
  <si>
    <t>Áh.n belüli megelőlegezés</t>
  </si>
  <si>
    <t xml:space="preserve"> </t>
  </si>
  <si>
    <t>Belföldi értékpapírok kiadásai</t>
  </si>
  <si>
    <t>Lekötött bankbetétek megszüntetése</t>
  </si>
  <si>
    <t>Belföldi értékpapírok bevételei</t>
  </si>
  <si>
    <t xml:space="preserve">Finanszírozási bevételek </t>
  </si>
  <si>
    <t xml:space="preserve">Finanszírozási kiadások </t>
  </si>
  <si>
    <t>Nyitó</t>
  </si>
  <si>
    <t>Záró</t>
  </si>
  <si>
    <t>Bevételek összesen:</t>
  </si>
  <si>
    <t>Kiadás összesen:</t>
  </si>
  <si>
    <t>Költségvetési mérleg egyenlege:</t>
  </si>
  <si>
    <t>3. melléklet</t>
  </si>
  <si>
    <t>Sülysápi Roma Nemzetiségi Önkormányzat</t>
  </si>
  <si>
    <t>adatk Ft-ban</t>
  </si>
  <si>
    <t>Önkorm. működési támogatásai</t>
  </si>
  <si>
    <t>Munkaadót terh.jár.és szoc.hozzáj.adó</t>
  </si>
  <si>
    <t>Dologi kiadások</t>
  </si>
  <si>
    <t xml:space="preserve">Egyéb működéi célú átvett pénzeszk. </t>
  </si>
  <si>
    <t>Elvonások, befizetések</t>
  </si>
  <si>
    <t>Egyéb (Előző évi megelőlegezés)</t>
  </si>
  <si>
    <t>Többlet</t>
  </si>
  <si>
    <t xml:space="preserve">Működési bevétel összesen: </t>
  </si>
  <si>
    <t>Működési kiadás összesen:</t>
  </si>
  <si>
    <t>Működési mérleg hiány:</t>
  </si>
  <si>
    <t>Működési mérleg többlet:</t>
  </si>
  <si>
    <t xml:space="preserve"> előző évi maradvány igénybevétele működési célra (finanszírozási c. bev.) </t>
  </si>
  <si>
    <t>előző évi maradvány igénybevétele felhalmozási célra (finanszírozási c. bev.)</t>
  </si>
  <si>
    <t>ÁH-n belüli megelőlegezés visszafizetés</t>
  </si>
  <si>
    <t>ÁH-n belüli megelőlegezések</t>
  </si>
  <si>
    <t>-</t>
  </si>
  <si>
    <t>Betétek megszüntetése</t>
  </si>
  <si>
    <t>Összes finanszírozási bevétel</t>
  </si>
  <si>
    <t>Összes finanszírozási kiadás</t>
  </si>
  <si>
    <t>Költségvetési évet követő három év tervezett előirányzata</t>
  </si>
  <si>
    <t>Bevétel megnevezése</t>
  </si>
  <si>
    <t>2024. évi tervezett előirányzat</t>
  </si>
  <si>
    <t>Maradvány igénybevétel finanszírozási célra</t>
  </si>
  <si>
    <t>Egyéb finanszírozási bevételek</t>
  </si>
  <si>
    <t xml:space="preserve">Bevételek összesen: </t>
  </si>
  <si>
    <t xml:space="preserve">Kiadás megnevezése </t>
  </si>
  <si>
    <t>Műk.célú tartalék</t>
  </si>
  <si>
    <t>Felh.célú tartalék</t>
  </si>
  <si>
    <t>Államháztartáson belüli megelőlegezés</t>
  </si>
  <si>
    <t xml:space="preserve">Kiadások összesen: </t>
  </si>
  <si>
    <t>MEGNEVEZÉS</t>
  </si>
  <si>
    <t>KÖTELEZŐ FELADAT</t>
  </si>
  <si>
    <t>ÖNKÉNT VÁLLALT FELADAT</t>
  </si>
  <si>
    <t>ÁLLAMIGAZ-GATÁSI  FELADATOK</t>
  </si>
  <si>
    <t>ÖSSZESEN</t>
  </si>
  <si>
    <t xml:space="preserve">Egyéb </t>
  </si>
  <si>
    <t xml:space="preserve">beruházások </t>
  </si>
  <si>
    <t xml:space="preserve">  - Önkormányzat </t>
  </si>
  <si>
    <t xml:space="preserve">  - Beruházások intézmények</t>
  </si>
  <si>
    <t>beruházások összesen</t>
  </si>
  <si>
    <t xml:space="preserve">felújítások </t>
  </si>
  <si>
    <t>felújítások összesen</t>
  </si>
  <si>
    <t xml:space="preserve"> egyéb felhalmozási kiadások </t>
  </si>
  <si>
    <t>·        - egyéb felhalmozási célú támogatások áh-n belülre</t>
  </si>
  <si>
    <t>·        - felhalmozási célú visszat. támogatások, kölcsönök nyújtása áh-n kívülre</t>
  </si>
  <si>
    <t>·        - egyéb felhalmozási célú támogatások áh-n kívülre</t>
  </si>
  <si>
    <t xml:space="preserve"> egyéb felhalmozási kiadások összesen</t>
  </si>
  <si>
    <t>FELHALMOZÁSI KIADÁS ÖSSZESEN</t>
  </si>
  <si>
    <t>Hosszú lejáratú hitelek, kölcsönök törlesztése</t>
  </si>
  <si>
    <t>Államháztartáson belüli megelőlegezés visszafizetés</t>
  </si>
  <si>
    <t>Pénzeszköz betét elhelyezés</t>
  </si>
  <si>
    <t>Finanszírozási kiadások összesen</t>
  </si>
  <si>
    <t>KIADÁSOK MINDÖSSZESEN</t>
  </si>
  <si>
    <t>ÁLLAMIGAZ-GATÁSI FELADATOK</t>
  </si>
  <si>
    <t>Működésicélú bevételek összesen</t>
  </si>
  <si>
    <t>Felhalmozási célú költségvetési bevételek összesen</t>
  </si>
  <si>
    <t>Költségvetési bevételek összesen</t>
  </si>
  <si>
    <t xml:space="preserve">Előző évi pénzmaradvány igénybevétele működési célra (finanszírozási c. bev.) </t>
  </si>
  <si>
    <t>Előző évi pénzmaradvány igénybevétele felhalmozási célra (finanszírozási c. bev.)</t>
  </si>
  <si>
    <t>Finanszírozási bevételek összesen</t>
  </si>
  <si>
    <t>BEVÉTELEK MINDÖSSZESEN</t>
  </si>
  <si>
    <t>Felhalmozási célú tartalék</t>
  </si>
  <si>
    <t xml:space="preserve">Felhalmozási bevételek összesen: </t>
  </si>
  <si>
    <t>Felhalmozási kiadások összesen:</t>
  </si>
  <si>
    <t>Felhalmozási mérleg hiány:</t>
  </si>
  <si>
    <t>Felhalmozási mérleg többlet:</t>
  </si>
  <si>
    <t>Működési és felhalmozási bevételek</t>
  </si>
  <si>
    <t>Költségvetés főösszege:</t>
  </si>
  <si>
    <t>Ell.</t>
  </si>
  <si>
    <t>4. melléklet</t>
  </si>
  <si>
    <t>5. melléklet</t>
  </si>
  <si>
    <t>Sülysápi Roma Nemzetiségi Önkormányzatnak nincsenek felhalmozási célú bevételei és kiadásai</t>
  </si>
  <si>
    <t>6. melléklet</t>
  </si>
  <si>
    <t xml:space="preserve">7. melléklet </t>
  </si>
  <si>
    <t>8. melléklet</t>
  </si>
  <si>
    <t>9. melléklet</t>
  </si>
  <si>
    <t>10. melléklet</t>
  </si>
  <si>
    <t>2025. évi tervezett előirányzat</t>
  </si>
  <si>
    <t>2026. évi tervezett előirányzat</t>
  </si>
  <si>
    <r>
      <t>Sülysápi Roma Nemzetiségi Önkormányzatnak</t>
    </r>
    <r>
      <rPr>
        <u/>
        <sz val="11"/>
        <color theme="1"/>
        <rFont val="Calibri"/>
        <family val="2"/>
        <charset val="238"/>
        <scheme val="minor"/>
      </rPr>
      <t xml:space="preserve"> nincs költségvetési hiánya</t>
    </r>
    <r>
      <rPr>
        <sz val="11"/>
        <color theme="1"/>
        <rFont val="Calibri"/>
        <family val="2"/>
        <charset val="238"/>
        <scheme val="minor"/>
      </rPr>
      <t>, nem szükséges arra szolgáló finanszírozási bevételi előirányzatot létrehozni.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</si>
  <si>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adósságot keletkeztető ügyletei</t>
    </r>
    <r>
      <rPr>
        <sz val="11"/>
        <color theme="1"/>
        <rFont val="Calibri"/>
        <family val="2"/>
        <charset val="238"/>
        <scheme val="minor"/>
      </rPr>
      <t>, önkormányzati garanciái és önkormányzati kezességvállalásai.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</si>
  <si>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olyan fejlesztési céljai</t>
    </r>
    <r>
      <rPr>
        <sz val="11"/>
        <color theme="1"/>
        <rFont val="Calibri"/>
        <family val="2"/>
        <charset val="238"/>
        <scheme val="minor"/>
      </rPr>
      <t>, amelyek megvalósításához adósságot keletkeztető ügylet megkötése válik vagy válhat szükségessé.</t>
    </r>
  </si>
  <si>
    <t xml:space="preserve">2024. évi költségvetési mérlege </t>
  </si>
  <si>
    <t>SÜLYSÁPI ROMA NEMZETISÉGI ÖNKORMÁNYZAT 2024. ÉVI KÖLTSÉGVETÉS KIADÁSOK</t>
  </si>
  <si>
    <t>SÜLYSÁPI ROMA NEMZETISÉGI ÖNKORMÁNYZAT 2024. ÉVI KÖLTSÉGVETÉS BEVÉTELEK</t>
  </si>
  <si>
    <t>I. Működési célú (folyó) bevételek, működési célú (folyó) kiadások mérlege  2024. év</t>
  </si>
  <si>
    <t>2024. évi eredeti ei.</t>
  </si>
  <si>
    <t>2024 évi eredeti ei.</t>
  </si>
  <si>
    <t>2024. évi      eredeti ei.</t>
  </si>
  <si>
    <t>II. Felhalmozási célú bevételek és kiadások mérlege  2024. év</t>
  </si>
  <si>
    <t>2024.  évi eredeti ei.</t>
  </si>
  <si>
    <t>2024. évi Adósságot keletkeztető ügyletek.</t>
  </si>
  <si>
    <t>Finanszírozási mérleg 2024. év</t>
  </si>
  <si>
    <t>2027. évi tervezett előirányzat</t>
  </si>
  <si>
    <t xml:space="preserve"> Költségvetés bevételeinek és kiadásainak megbontása - kötelező, önként vállalt, államigazgatási feladatok szerint 2024. év</t>
  </si>
  <si>
    <t>Több éves kihatással járó döntések alakulása 2024. év</t>
  </si>
  <si>
    <t>2024-ben nincs több éves kihatással járó kiadási döntés.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</si>
</sst>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H_U_F_-;\-* #,##0.00\ _H_U_F_-;_-* &quot;-&quot;??\ _H_U_F_-;_-@_-"/>
    <numFmt numFmtId="165" formatCode="00"/>
    <numFmt numFmtId="166" formatCode="\ ##########"/>
    <numFmt numFmtId="167" formatCode="0__"/>
    <numFmt numFmtId="168" formatCode="_-* #,##0\ _F_t_-;\-* #,##0\ _F_t_-;_-* &quot;-&quot;??\ _F_t_-;_-@_-"/>
    <numFmt numFmtId="169" formatCode="#\ ##0"/>
    <numFmt numFmtId="170" formatCode="#\ ##0\ ##0"/>
  </numFmts>
  <fonts count="4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u/>
      <sz val="12"/>
      <name val="Times New Roman CE"/>
      <charset val="238"/>
    </font>
    <font>
      <sz val="10"/>
      <name val="Times New Roman CE"/>
      <charset val="238"/>
    </font>
    <font>
      <sz val="8"/>
      <name val="Arial"/>
      <family val="2"/>
      <charset val="238"/>
    </font>
    <font>
      <sz val="10"/>
      <name val="Bookman Old Style"/>
      <family val="1"/>
      <charset val="238"/>
    </font>
    <font>
      <sz val="8"/>
      <name val="Arial CE"/>
      <charset val="238"/>
    </font>
    <font>
      <b/>
      <sz val="10"/>
      <name val="Times New Roman CE"/>
      <charset val="238"/>
    </font>
    <font>
      <b/>
      <sz val="10"/>
      <name val="Arial Cyr"/>
      <family val="2"/>
      <charset val="204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9"/>
      <name val="Times New Roman"/>
      <family val="1"/>
      <charset val="238"/>
    </font>
    <font>
      <strike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9"/>
      <name val="Arial CE"/>
      <charset val="238"/>
    </font>
    <font>
      <u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7" fillId="0" borderId="0"/>
  </cellStyleXfs>
  <cellXfs count="352">
    <xf numFmtId="0" fontId="0" fillId="0" borderId="0" xfId="0"/>
    <xf numFmtId="0" fontId="2" fillId="2" borderId="1" xfId="0" applyFont="1" applyFill="1" applyBorder="1" applyAlignment="1"/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/>
    <xf numFmtId="0" fontId="2" fillId="2" borderId="3" xfId="0" applyFont="1" applyFill="1" applyBorder="1" applyAlignment="1">
      <alignment horizontal="center" vertical="center" wrapText="1"/>
    </xf>
    <xf numFmtId="165" fontId="4" fillId="0" borderId="4" xfId="2" applyNumberFormat="1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shrinkToFit="1"/>
    </xf>
    <xf numFmtId="165" fontId="5" fillId="0" borderId="7" xfId="2" quotePrefix="1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0" fontId="5" fillId="0" borderId="8" xfId="2" applyNumberFormat="1" applyFont="1" applyFill="1" applyBorder="1" applyAlignment="1">
      <alignment vertical="center"/>
    </xf>
    <xf numFmtId="3" fontId="5" fillId="0" borderId="9" xfId="2" applyNumberFormat="1" applyFont="1" applyFill="1" applyBorder="1" applyAlignment="1">
      <alignment vertical="center"/>
    </xf>
    <xf numFmtId="165" fontId="5" fillId="0" borderId="10" xfId="2" quotePrefix="1" applyNumberFormat="1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vertical="center"/>
    </xf>
    <xf numFmtId="166" fontId="5" fillId="0" borderId="11" xfId="2" applyNumberFormat="1" applyFont="1" applyFill="1" applyBorder="1" applyAlignment="1">
      <alignment vertical="center"/>
    </xf>
    <xf numFmtId="3" fontId="5" fillId="0" borderId="12" xfId="2" applyNumberFormat="1" applyFont="1" applyFill="1" applyBorder="1" applyAlignment="1">
      <alignment vertical="center"/>
    </xf>
    <xf numFmtId="0" fontId="5" fillId="0" borderId="11" xfId="2" applyFont="1" applyFill="1" applyBorder="1" applyAlignment="1">
      <alignment vertical="center" wrapText="1"/>
    </xf>
    <xf numFmtId="0" fontId="5" fillId="0" borderId="11" xfId="2" applyFont="1" applyFill="1" applyBorder="1" applyAlignment="1">
      <alignment horizontal="left" vertical="center" wrapText="1"/>
    </xf>
    <xf numFmtId="165" fontId="6" fillId="0" borderId="10" xfId="2" quotePrefix="1" applyNumberFormat="1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vertical="center" wrapText="1"/>
    </xf>
    <xf numFmtId="166" fontId="6" fillId="0" borderId="11" xfId="2" applyNumberFormat="1" applyFont="1" applyFill="1" applyBorder="1" applyAlignment="1">
      <alignment vertical="center"/>
    </xf>
    <xf numFmtId="3" fontId="8" fillId="2" borderId="12" xfId="3" applyNumberFormat="1" applyFont="1" applyFill="1" applyBorder="1" applyAlignment="1">
      <alignment vertical="center" wrapText="1"/>
    </xf>
    <xf numFmtId="0" fontId="5" fillId="0" borderId="11" xfId="2" applyFont="1" applyFill="1" applyBorder="1" applyAlignment="1">
      <alignment horizontal="left" vertical="center"/>
    </xf>
    <xf numFmtId="0" fontId="6" fillId="0" borderId="11" xfId="2" applyFont="1" applyFill="1" applyBorder="1" applyAlignment="1">
      <alignment horizontal="left" vertical="center" wrapText="1"/>
    </xf>
    <xf numFmtId="165" fontId="4" fillId="0" borderId="13" xfId="2" quotePrefix="1" applyNumberFormat="1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vertical="center" wrapText="1"/>
    </xf>
    <xf numFmtId="166" fontId="4" fillId="0" borderId="14" xfId="2" applyNumberFormat="1" applyFont="1" applyFill="1" applyBorder="1" applyAlignment="1">
      <alignment vertical="center"/>
    </xf>
    <xf numFmtId="3" fontId="2" fillId="2" borderId="15" xfId="3" applyNumberFormat="1" applyFont="1" applyFill="1" applyBorder="1" applyAlignment="1">
      <alignment vertical="center" wrapText="1"/>
    </xf>
    <xf numFmtId="165" fontId="4" fillId="0" borderId="16" xfId="2" quotePrefix="1" applyNumberFormat="1" applyFont="1" applyFill="1" applyBorder="1" applyAlignment="1">
      <alignment horizontal="center" vertical="center"/>
    </xf>
    <xf numFmtId="0" fontId="4" fillId="0" borderId="17" xfId="2" applyFont="1" applyFill="1" applyBorder="1" applyAlignment="1">
      <alignment horizontal="left" vertical="center" wrapText="1"/>
    </xf>
    <xf numFmtId="166" fontId="4" fillId="0" borderId="17" xfId="2" applyNumberFormat="1" applyFont="1" applyFill="1" applyBorder="1" applyAlignment="1">
      <alignment vertical="center"/>
    </xf>
    <xf numFmtId="3" fontId="2" fillId="2" borderId="18" xfId="3" applyNumberFormat="1" applyFont="1" applyFill="1" applyBorder="1" applyAlignment="1">
      <alignment vertical="center" wrapText="1"/>
    </xf>
    <xf numFmtId="165" fontId="5" fillId="0" borderId="19" xfId="2" quotePrefix="1" applyNumberFormat="1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left" vertical="center" wrapText="1"/>
    </xf>
    <xf numFmtId="166" fontId="5" fillId="0" borderId="20" xfId="2" applyNumberFormat="1" applyFont="1" applyFill="1" applyBorder="1" applyAlignment="1">
      <alignment vertical="center"/>
    </xf>
    <xf numFmtId="3" fontId="5" fillId="0" borderId="21" xfId="2" applyNumberFormat="1" applyFont="1" applyFill="1" applyBorder="1" applyAlignment="1">
      <alignment vertical="center"/>
    </xf>
    <xf numFmtId="0" fontId="8" fillId="0" borderId="0" xfId="0" applyFont="1"/>
    <xf numFmtId="0" fontId="5" fillId="3" borderId="11" xfId="2" applyFont="1" applyFill="1" applyBorder="1" applyAlignment="1">
      <alignment horizontal="left" vertical="center" wrapText="1"/>
    </xf>
    <xf numFmtId="0" fontId="7" fillId="0" borderId="11" xfId="2" applyFont="1" applyFill="1" applyBorder="1" applyAlignment="1">
      <alignment horizontal="left" vertical="center" wrapText="1"/>
    </xf>
    <xf numFmtId="165" fontId="4" fillId="0" borderId="22" xfId="2" quotePrefix="1" applyNumberFormat="1" applyFont="1" applyFill="1" applyBorder="1" applyAlignment="1">
      <alignment horizontal="center" vertical="center"/>
    </xf>
    <xf numFmtId="0" fontId="4" fillId="0" borderId="23" xfId="2" applyFont="1" applyFill="1" applyBorder="1" applyAlignment="1">
      <alignment horizontal="left" vertical="center" wrapText="1"/>
    </xf>
    <xf numFmtId="166" fontId="4" fillId="0" borderId="23" xfId="2" applyNumberFormat="1" applyFont="1" applyFill="1" applyBorder="1" applyAlignment="1">
      <alignment vertical="center"/>
    </xf>
    <xf numFmtId="3" fontId="2" fillId="2" borderId="24" xfId="3" applyNumberFormat="1" applyFont="1" applyFill="1" applyBorder="1" applyAlignment="1">
      <alignment vertical="center" wrapText="1"/>
    </xf>
    <xf numFmtId="0" fontId="7" fillId="0" borderId="8" xfId="2" applyFont="1" applyFill="1" applyBorder="1" applyAlignment="1">
      <alignment horizontal="left" vertical="center" wrapText="1"/>
    </xf>
    <xf numFmtId="166" fontId="5" fillId="0" borderId="8" xfId="2" applyNumberFormat="1" applyFont="1" applyFill="1" applyBorder="1" applyAlignment="1">
      <alignment vertical="center"/>
    </xf>
    <xf numFmtId="0" fontId="7" fillId="3" borderId="11" xfId="2" applyFont="1" applyFill="1" applyBorder="1" applyAlignment="1">
      <alignment horizontal="left" vertical="center" wrapText="1"/>
    </xf>
    <xf numFmtId="165" fontId="4" fillId="0" borderId="10" xfId="2" quotePrefix="1" applyNumberFormat="1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left" vertical="center" wrapText="1"/>
    </xf>
    <xf numFmtId="166" fontId="4" fillId="0" borderId="11" xfId="2" applyNumberFormat="1" applyFont="1" applyFill="1" applyBorder="1" applyAlignment="1">
      <alignment vertical="center"/>
    </xf>
    <xf numFmtId="3" fontId="7" fillId="2" borderId="12" xfId="3" applyNumberFormat="1" applyFont="1" applyFill="1" applyBorder="1" applyAlignment="1">
      <alignment vertical="center" wrapText="1"/>
    </xf>
    <xf numFmtId="0" fontId="7" fillId="0" borderId="11" xfId="2" applyFont="1" applyFill="1" applyBorder="1" applyAlignment="1">
      <alignment vertical="center" wrapText="1"/>
    </xf>
    <xf numFmtId="0" fontId="7" fillId="0" borderId="11" xfId="2" applyFont="1" applyFill="1" applyBorder="1" applyAlignment="1">
      <alignment vertical="center"/>
    </xf>
    <xf numFmtId="3" fontId="2" fillId="2" borderId="12" xfId="3" applyNumberFormat="1" applyFont="1" applyFill="1" applyBorder="1" applyAlignment="1">
      <alignment vertical="center" wrapText="1"/>
    </xf>
    <xf numFmtId="167" fontId="5" fillId="0" borderId="11" xfId="2" applyNumberFormat="1" applyFont="1" applyFill="1" applyBorder="1" applyAlignment="1">
      <alignment horizontal="left" vertical="center"/>
    </xf>
    <xf numFmtId="0" fontId="7" fillId="0" borderId="11" xfId="2" applyFont="1" applyFill="1" applyBorder="1" applyAlignment="1">
      <alignment horizontal="left" vertical="center"/>
    </xf>
    <xf numFmtId="0" fontId="4" fillId="0" borderId="11" xfId="2" applyFont="1" applyFill="1" applyBorder="1" applyAlignment="1">
      <alignment horizontal="left" vertical="center"/>
    </xf>
    <xf numFmtId="0" fontId="2" fillId="0" borderId="14" xfId="2" applyFont="1" applyFill="1" applyBorder="1" applyAlignment="1">
      <alignment horizontal="left" vertical="center" wrapText="1"/>
    </xf>
    <xf numFmtId="0" fontId="4" fillId="0" borderId="17" xfId="2" applyFont="1" applyFill="1" applyBorder="1" applyAlignment="1">
      <alignment horizontal="left" vertical="center"/>
    </xf>
    <xf numFmtId="3" fontId="0" fillId="0" borderId="0" xfId="0" applyNumberFormat="1"/>
    <xf numFmtId="168" fontId="0" fillId="0" borderId="0" xfId="1" applyNumberFormat="1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5" fillId="0" borderId="7" xfId="2" quotePrefix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 wrapText="1"/>
    </xf>
    <xf numFmtId="0" fontId="5" fillId="0" borderId="8" xfId="2" applyFont="1" applyFill="1" applyBorder="1" applyAlignment="1">
      <alignment horizontal="left" vertical="center"/>
    </xf>
    <xf numFmtId="3" fontId="5" fillId="0" borderId="9" xfId="2" applyNumberFormat="1" applyFont="1" applyFill="1" applyBorder="1" applyAlignment="1">
      <alignment horizontal="right" vertical="center"/>
    </xf>
    <xf numFmtId="0" fontId="5" fillId="0" borderId="10" xfId="2" quotePrefix="1" applyFont="1" applyFill="1" applyBorder="1" applyAlignment="1">
      <alignment horizontal="center" vertical="center"/>
    </xf>
    <xf numFmtId="3" fontId="5" fillId="0" borderId="12" xfId="2" applyNumberFormat="1" applyFont="1" applyFill="1" applyBorder="1" applyAlignment="1">
      <alignment horizontal="right" vertical="center"/>
    </xf>
    <xf numFmtId="3" fontId="5" fillId="0" borderId="12" xfId="2" quotePrefix="1" applyNumberFormat="1" applyFont="1" applyFill="1" applyBorder="1" applyAlignment="1">
      <alignment horizontal="right" vertical="center"/>
    </xf>
    <xf numFmtId="0" fontId="5" fillId="0" borderId="12" xfId="2" quotePrefix="1" applyFont="1" applyFill="1" applyBorder="1" applyAlignment="1">
      <alignment horizontal="right" vertical="center"/>
    </xf>
    <xf numFmtId="3" fontId="7" fillId="2" borderId="12" xfId="3" applyNumberFormat="1" applyFont="1" applyFill="1" applyBorder="1" applyAlignment="1">
      <alignment horizontal="right" vertical="center" wrapText="1"/>
    </xf>
    <xf numFmtId="0" fontId="4" fillId="0" borderId="10" xfId="2" quotePrefix="1" applyFont="1" applyFill="1" applyBorder="1" applyAlignment="1">
      <alignment horizontal="center" vertical="center"/>
    </xf>
    <xf numFmtId="0" fontId="4" fillId="0" borderId="11" xfId="2" applyFont="1" applyFill="1" applyBorder="1" applyAlignment="1">
      <alignment horizontal="left" vertical="center" wrapText="1"/>
    </xf>
    <xf numFmtId="3" fontId="2" fillId="2" borderId="12" xfId="3" applyNumberFormat="1" applyFont="1" applyFill="1" applyBorder="1" applyAlignment="1">
      <alignment horizontal="right" vertical="center" wrapText="1"/>
    </xf>
    <xf numFmtId="0" fontId="4" fillId="0" borderId="22" xfId="2" quotePrefix="1" applyFont="1" applyFill="1" applyBorder="1" applyAlignment="1">
      <alignment horizontal="center" vertical="center"/>
    </xf>
    <xf numFmtId="0" fontId="2" fillId="0" borderId="23" xfId="2" applyFont="1" applyFill="1" applyBorder="1" applyAlignment="1">
      <alignment horizontal="left" vertical="center" wrapText="1"/>
    </xf>
    <xf numFmtId="0" fontId="4" fillId="0" borderId="23" xfId="2" applyFont="1" applyFill="1" applyBorder="1" applyAlignment="1">
      <alignment horizontal="left" vertical="center"/>
    </xf>
    <xf numFmtId="3" fontId="2" fillId="2" borderId="24" xfId="3" applyNumberFormat="1" applyFont="1" applyFill="1" applyBorder="1" applyAlignment="1">
      <alignment horizontal="right" vertical="center" wrapText="1"/>
    </xf>
    <xf numFmtId="0" fontId="5" fillId="0" borderId="19" xfId="2" quotePrefix="1" applyFont="1" applyFill="1" applyBorder="1" applyAlignment="1">
      <alignment horizontal="center" vertical="center"/>
    </xf>
    <xf numFmtId="0" fontId="7" fillId="0" borderId="20" xfId="0" applyFont="1" applyBorder="1" applyAlignment="1">
      <alignment wrapText="1"/>
    </xf>
    <xf numFmtId="0" fontId="5" fillId="0" borderId="26" xfId="2" applyFont="1" applyFill="1" applyBorder="1" applyAlignment="1">
      <alignment horizontal="left" vertical="center"/>
    </xf>
    <xf numFmtId="3" fontId="0" fillId="0" borderId="21" xfId="0" applyNumberFormat="1" applyBorder="1"/>
    <xf numFmtId="0" fontId="4" fillId="0" borderId="16" xfId="2" quotePrefix="1" applyFont="1" applyFill="1" applyBorder="1" applyAlignment="1">
      <alignment horizontal="center" vertical="center"/>
    </xf>
    <xf numFmtId="3" fontId="2" fillId="2" borderId="18" xfId="3" applyNumberFormat="1" applyFont="1" applyFill="1" applyBorder="1" applyAlignment="1">
      <alignment horizontal="right" vertical="center" wrapText="1"/>
    </xf>
    <xf numFmtId="0" fontId="9" fillId="0" borderId="0" xfId="0" applyFont="1" applyFill="1" applyAlignment="1"/>
    <xf numFmtId="0" fontId="10" fillId="0" borderId="0" xfId="0" applyFont="1" applyFill="1"/>
    <xf numFmtId="0" fontId="12" fillId="0" borderId="0" xfId="0" applyFont="1" applyFill="1" applyAlignment="1"/>
    <xf numFmtId="0" fontId="12" fillId="0" borderId="0" xfId="0" applyFont="1" applyFill="1" applyAlignment="1">
      <alignment horizontal="right"/>
    </xf>
    <xf numFmtId="0" fontId="12" fillId="0" borderId="0" xfId="0" applyFont="1" applyFill="1"/>
    <xf numFmtId="0" fontId="12" fillId="0" borderId="0" xfId="0" applyFont="1" applyFill="1" applyBorder="1"/>
    <xf numFmtId="3" fontId="12" fillId="0" borderId="0" xfId="0" applyNumberFormat="1" applyFont="1" applyFill="1" applyBorder="1"/>
    <xf numFmtId="0" fontId="2" fillId="0" borderId="29" xfId="0" applyFont="1" applyFill="1" applyBorder="1" applyAlignment="1">
      <alignment horizontal="center"/>
    </xf>
    <xf numFmtId="0" fontId="13" fillId="0" borderId="29" xfId="0" applyFont="1" applyFill="1" applyBorder="1"/>
    <xf numFmtId="3" fontId="13" fillId="0" borderId="3" xfId="0" applyNumberFormat="1" applyFont="1" applyFill="1" applyBorder="1" applyAlignment="1">
      <alignment horizontal="right"/>
    </xf>
    <xf numFmtId="0" fontId="13" fillId="0" borderId="29" xfId="0" applyFont="1" applyFill="1" applyBorder="1" applyAlignment="1">
      <alignment horizontal="left"/>
    </xf>
    <xf numFmtId="3" fontId="12" fillId="0" borderId="0" xfId="0" applyNumberFormat="1" applyFont="1" applyFill="1"/>
    <xf numFmtId="0" fontId="12" fillId="0" borderId="30" xfId="0" applyFont="1" applyFill="1" applyBorder="1"/>
    <xf numFmtId="3" fontId="12" fillId="0" borderId="30" xfId="0" applyNumberFormat="1" applyFont="1" applyFill="1" applyBorder="1"/>
    <xf numFmtId="0" fontId="12" fillId="0" borderId="31" xfId="0" applyFont="1" applyFill="1" applyBorder="1" applyAlignment="1">
      <alignment horizontal="left"/>
    </xf>
    <xf numFmtId="3" fontId="12" fillId="0" borderId="31" xfId="0" applyNumberFormat="1" applyFont="1" applyFill="1" applyBorder="1"/>
    <xf numFmtId="0" fontId="12" fillId="0" borderId="31" xfId="0" applyFont="1" applyFill="1" applyBorder="1"/>
    <xf numFmtId="0" fontId="12" fillId="0" borderId="32" xfId="0" applyFont="1" applyFill="1" applyBorder="1"/>
    <xf numFmtId="0" fontId="12" fillId="0" borderId="32" xfId="0" applyFont="1" applyFill="1" applyBorder="1" applyAlignment="1">
      <alignment horizontal="left"/>
    </xf>
    <xf numFmtId="3" fontId="12" fillId="0" borderId="0" xfId="0" applyNumberFormat="1" applyFont="1" applyFill="1" applyBorder="1" applyAlignment="1">
      <alignment horizontal="right"/>
    </xf>
    <xf numFmtId="3" fontId="12" fillId="0" borderId="28" xfId="0" applyNumberFormat="1" applyFont="1" applyFill="1" applyBorder="1"/>
    <xf numFmtId="0" fontId="12" fillId="0" borderId="33" xfId="0" applyFont="1" applyFill="1" applyBorder="1" applyAlignment="1">
      <alignment horizontal="center"/>
    </xf>
    <xf numFmtId="3" fontId="12" fillId="0" borderId="33" xfId="0" applyNumberFormat="1" applyFont="1" applyFill="1" applyBorder="1"/>
    <xf numFmtId="0" fontId="13" fillId="4" borderId="29" xfId="0" applyFont="1" applyFill="1" applyBorder="1"/>
    <xf numFmtId="3" fontId="13" fillId="4" borderId="34" xfId="0" applyNumberFormat="1" applyFont="1" applyFill="1" applyBorder="1" applyAlignment="1">
      <alignment horizontal="right"/>
    </xf>
    <xf numFmtId="0" fontId="12" fillId="0" borderId="35" xfId="0" applyFont="1" applyFill="1" applyBorder="1"/>
    <xf numFmtId="0" fontId="12" fillId="0" borderId="27" xfId="0" applyFont="1" applyFill="1" applyBorder="1" applyAlignment="1">
      <alignment horizontal="left"/>
    </xf>
    <xf numFmtId="0" fontId="12" fillId="0" borderId="36" xfId="0" applyFont="1" applyFill="1" applyBorder="1"/>
    <xf numFmtId="3" fontId="12" fillId="0" borderId="32" xfId="0" applyNumberFormat="1" applyFont="1" applyFill="1" applyBorder="1"/>
    <xf numFmtId="3" fontId="12" fillId="0" borderId="37" xfId="0" applyNumberFormat="1" applyFont="1" applyFill="1" applyBorder="1"/>
    <xf numFmtId="0" fontId="12" fillId="0" borderId="33" xfId="0" applyFont="1" applyFill="1" applyBorder="1" applyAlignment="1">
      <alignment horizontal="left"/>
    </xf>
    <xf numFmtId="0" fontId="13" fillId="4" borderId="29" xfId="0" applyFont="1" applyFill="1" applyBorder="1" applyAlignment="1">
      <alignment horizontal="left"/>
    </xf>
    <xf numFmtId="3" fontId="13" fillId="4" borderId="29" xfId="0" applyNumberFormat="1" applyFont="1" applyFill="1" applyBorder="1"/>
    <xf numFmtId="0" fontId="13" fillId="0" borderId="37" xfId="0" applyFont="1" applyFill="1" applyBorder="1" applyAlignment="1">
      <alignment horizontal="left"/>
    </xf>
    <xf numFmtId="3" fontId="13" fillId="0" borderId="3" xfId="0" applyNumberFormat="1" applyFont="1" applyFill="1" applyBorder="1"/>
    <xf numFmtId="169" fontId="13" fillId="0" borderId="3" xfId="0" applyNumberFormat="1" applyFont="1" applyFill="1" applyBorder="1" applyAlignment="1">
      <alignment horizontal="right"/>
    </xf>
    <xf numFmtId="0" fontId="13" fillId="0" borderId="38" xfId="0" applyFont="1" applyFill="1" applyBorder="1"/>
    <xf numFmtId="3" fontId="13" fillId="0" borderId="33" xfId="0" applyNumberFormat="1" applyFont="1" applyFill="1" applyBorder="1"/>
    <xf numFmtId="0" fontId="13" fillId="0" borderId="33" xfId="0" applyFont="1" applyFill="1" applyBorder="1" applyAlignment="1">
      <alignment horizontal="left"/>
    </xf>
    <xf numFmtId="3" fontId="13" fillId="0" borderId="39" xfId="0" applyNumberFormat="1" applyFont="1" applyFill="1" applyBorder="1"/>
    <xf numFmtId="3" fontId="13" fillId="4" borderId="3" xfId="0" applyNumberFormat="1" applyFont="1" applyFill="1" applyBorder="1" applyAlignment="1">
      <alignment horizontal="right"/>
    </xf>
    <xf numFmtId="3" fontId="13" fillId="4" borderId="29" xfId="0" applyNumberFormat="1" applyFont="1" applyFill="1" applyBorder="1" applyAlignment="1">
      <alignment horizontal="right"/>
    </xf>
    <xf numFmtId="4" fontId="12" fillId="0" borderId="0" xfId="0" applyNumberFormat="1" applyFont="1" applyFill="1"/>
    <xf numFmtId="0" fontId="14" fillId="0" borderId="0" xfId="0" applyFont="1" applyFill="1"/>
    <xf numFmtId="0" fontId="0" fillId="0" borderId="0" xfId="0" applyFill="1"/>
    <xf numFmtId="0" fontId="7" fillId="0" borderId="31" xfId="0" applyFont="1" applyBorder="1" applyAlignment="1">
      <alignment horizontal="left"/>
    </xf>
    <xf numFmtId="3" fontId="7" fillId="0" borderId="31" xfId="0" applyNumberFormat="1" applyFont="1" applyBorder="1" applyAlignment="1">
      <alignment horizontal="right"/>
    </xf>
    <xf numFmtId="0" fontId="7" fillId="0" borderId="31" xfId="0" applyFont="1" applyBorder="1"/>
    <xf numFmtId="0" fontId="2" fillId="0" borderId="31" xfId="0" applyFont="1" applyBorder="1" applyAlignment="1">
      <alignment horizontal="center"/>
    </xf>
    <xf numFmtId="0" fontId="7" fillId="0" borderId="32" xfId="0" applyFont="1" applyBorder="1"/>
    <xf numFmtId="3" fontId="7" fillId="0" borderId="32" xfId="0" applyNumberFormat="1" applyFont="1" applyBorder="1" applyAlignment="1">
      <alignment horizontal="right"/>
    </xf>
    <xf numFmtId="3" fontId="7" fillId="0" borderId="40" xfId="0" applyNumberFormat="1" applyFont="1" applyBorder="1"/>
    <xf numFmtId="0" fontId="7" fillId="0" borderId="31" xfId="0" applyFont="1" applyFill="1" applyBorder="1"/>
    <xf numFmtId="0" fontId="7" fillId="0" borderId="35" xfId="0" applyFont="1" applyFill="1" applyBorder="1"/>
    <xf numFmtId="0" fontId="7" fillId="0" borderId="36" xfId="0" applyFont="1" applyBorder="1"/>
    <xf numFmtId="3" fontId="7" fillId="0" borderId="32" xfId="0" applyNumberFormat="1" applyFont="1" applyBorder="1"/>
    <xf numFmtId="0" fontId="2" fillId="4" borderId="41" xfId="0" applyFont="1" applyFill="1" applyBorder="1"/>
    <xf numFmtId="3" fontId="2" fillId="4" borderId="28" xfId="0" applyNumberFormat="1" applyFont="1" applyFill="1" applyBorder="1" applyAlignment="1">
      <alignment horizontal="right"/>
    </xf>
    <xf numFmtId="0" fontId="2" fillId="4" borderId="28" xfId="0" applyFont="1" applyFill="1" applyBorder="1"/>
    <xf numFmtId="168" fontId="2" fillId="4" borderId="42" xfId="1" applyNumberFormat="1" applyFont="1" applyFill="1" applyBorder="1" applyAlignment="1">
      <alignment horizontal="right"/>
    </xf>
    <xf numFmtId="0" fontId="2" fillId="4" borderId="29" xfId="0" applyFont="1" applyFill="1" applyBorder="1"/>
    <xf numFmtId="168" fontId="2" fillId="4" borderId="29" xfId="1" applyNumberFormat="1" applyFont="1" applyFill="1" applyBorder="1" applyAlignment="1">
      <alignment horizontal="center"/>
    </xf>
    <xf numFmtId="0" fontId="0" fillId="0" borderId="19" xfId="0" applyBorder="1" applyAlignment="1">
      <alignment wrapText="1"/>
    </xf>
    <xf numFmtId="3" fontId="18" fillId="0" borderId="21" xfId="0" applyNumberFormat="1" applyFont="1" applyBorder="1"/>
    <xf numFmtId="0" fontId="12" fillId="0" borderId="19" xfId="0" applyFont="1" applyFill="1" applyBorder="1"/>
    <xf numFmtId="3" fontId="3" fillId="0" borderId="21" xfId="0" applyNumberFormat="1" applyFont="1" applyBorder="1"/>
    <xf numFmtId="0" fontId="0" fillId="0" borderId="10" xfId="0" applyBorder="1" applyAlignment="1">
      <alignment wrapText="1"/>
    </xf>
    <xf numFmtId="3" fontId="18" fillId="0" borderId="12" xfId="0" applyNumberFormat="1" applyFont="1" applyBorder="1"/>
    <xf numFmtId="0" fontId="12" fillId="0" borderId="10" xfId="0" applyFont="1" applyFill="1" applyBorder="1"/>
    <xf numFmtId="3" fontId="7" fillId="0" borderId="12" xfId="0" applyNumberFormat="1" applyFont="1" applyBorder="1"/>
    <xf numFmtId="0" fontId="0" fillId="0" borderId="10" xfId="0" applyBorder="1"/>
    <xf numFmtId="0" fontId="12" fillId="0" borderId="10" xfId="0" applyFont="1" applyFill="1" applyBorder="1" applyAlignment="1">
      <alignment horizontal="center"/>
    </xf>
    <xf numFmtId="0" fontId="0" fillId="0" borderId="22" xfId="0" applyBorder="1"/>
    <xf numFmtId="3" fontId="7" fillId="0" borderId="24" xfId="0" applyNumberFormat="1" applyFont="1" applyBorder="1"/>
    <xf numFmtId="0" fontId="12" fillId="0" borderId="22" xfId="0" applyFont="1" applyFill="1" applyBorder="1" applyAlignment="1">
      <alignment horizontal="center"/>
    </xf>
    <xf numFmtId="0" fontId="0" fillId="4" borderId="16" xfId="0" applyFill="1" applyBorder="1"/>
    <xf numFmtId="3" fontId="0" fillId="4" borderId="42" xfId="0" applyNumberFormat="1" applyFill="1" applyBorder="1"/>
    <xf numFmtId="0" fontId="0" fillId="4" borderId="4" xfId="0" applyFill="1" applyBorder="1"/>
    <xf numFmtId="0" fontId="20" fillId="0" borderId="29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wrapText="1"/>
    </xf>
    <xf numFmtId="0" fontId="7" fillId="0" borderId="30" xfId="0" applyFont="1" applyBorder="1"/>
    <xf numFmtId="3" fontId="22" fillId="0" borderId="44" xfId="0" applyNumberFormat="1" applyFont="1" applyFill="1" applyBorder="1"/>
    <xf numFmtId="3" fontId="22" fillId="0" borderId="30" xfId="0" applyNumberFormat="1" applyFont="1" applyFill="1" applyBorder="1"/>
    <xf numFmtId="0" fontId="7" fillId="0" borderId="36" xfId="0" applyFont="1" applyFill="1" applyBorder="1"/>
    <xf numFmtId="0" fontId="7" fillId="0" borderId="10" xfId="0" applyFont="1" applyBorder="1" applyAlignment="1">
      <alignment horizontal="left"/>
    </xf>
    <xf numFmtId="3" fontId="22" fillId="0" borderId="36" xfId="0" applyNumberFormat="1" applyFont="1" applyFill="1" applyBorder="1"/>
    <xf numFmtId="3" fontId="22" fillId="0" borderId="32" xfId="0" applyNumberFormat="1" applyFont="1" applyFill="1" applyBorder="1"/>
    <xf numFmtId="0" fontId="7" fillId="0" borderId="36" xfId="0" applyFont="1" applyBorder="1" applyAlignment="1">
      <alignment horizontal="left"/>
    </xf>
    <xf numFmtId="0" fontId="7" fillId="0" borderId="36" xfId="0" applyFont="1" applyFill="1" applyBorder="1" applyAlignment="1">
      <alignment horizontal="left"/>
    </xf>
    <xf numFmtId="3" fontId="22" fillId="0" borderId="37" xfId="0" applyNumberFormat="1" applyFont="1" applyFill="1" applyBorder="1"/>
    <xf numFmtId="0" fontId="20" fillId="6" borderId="29" xfId="0" applyFont="1" applyFill="1" applyBorder="1" applyAlignment="1">
      <alignment vertical="center"/>
    </xf>
    <xf numFmtId="3" fontId="22" fillId="6" borderId="29" xfId="0" applyNumberFormat="1" applyFont="1" applyFill="1" applyBorder="1"/>
    <xf numFmtId="0" fontId="23" fillId="5" borderId="0" xfId="0" applyFont="1" applyFill="1"/>
    <xf numFmtId="0" fontId="24" fillId="5" borderId="0" xfId="0" applyFont="1" applyFill="1"/>
    <xf numFmtId="0" fontId="20" fillId="0" borderId="1" xfId="0" applyFont="1" applyBorder="1" applyAlignment="1">
      <alignment horizontal="center" vertical="center"/>
    </xf>
    <xf numFmtId="0" fontId="7" fillId="0" borderId="35" xfId="0" applyFont="1" applyBorder="1" applyAlignment="1">
      <alignment horizontal="left"/>
    </xf>
    <xf numFmtId="3" fontId="20" fillId="0" borderId="30" xfId="0" applyNumberFormat="1" applyFont="1" applyFill="1" applyBorder="1"/>
    <xf numFmtId="3" fontId="20" fillId="0" borderId="47" xfId="0" applyNumberFormat="1" applyFont="1" applyFill="1" applyBorder="1"/>
    <xf numFmtId="3" fontId="20" fillId="0" borderId="32" xfId="0" applyNumberFormat="1" applyFont="1" applyFill="1" applyBorder="1"/>
    <xf numFmtId="3" fontId="20" fillId="0" borderId="40" xfId="0" applyNumberFormat="1" applyFont="1" applyFill="1" applyBorder="1"/>
    <xf numFmtId="0" fontId="23" fillId="0" borderId="36" xfId="0" applyFont="1" applyFill="1" applyBorder="1"/>
    <xf numFmtId="3" fontId="20" fillId="0" borderId="37" xfId="0" applyNumberFormat="1" applyFont="1" applyFill="1" applyBorder="1"/>
    <xf numFmtId="3" fontId="20" fillId="0" borderId="48" xfId="0" applyNumberFormat="1" applyFont="1" applyFill="1" applyBorder="1"/>
    <xf numFmtId="0" fontId="20" fillId="6" borderId="1" xfId="0" applyFont="1" applyFill="1" applyBorder="1" applyAlignment="1">
      <alignment vertical="center"/>
    </xf>
    <xf numFmtId="170" fontId="20" fillId="6" borderId="29" xfId="0" applyNumberFormat="1" applyFont="1" applyFill="1" applyBorder="1"/>
    <xf numFmtId="170" fontId="20" fillId="6" borderId="1" xfId="0" applyNumberFormat="1" applyFont="1" applyFill="1" applyBorder="1"/>
    <xf numFmtId="3" fontId="16" fillId="0" borderId="0" xfId="0" applyNumberFormat="1" applyFont="1" applyFill="1" applyBorder="1"/>
    <xf numFmtId="0" fontId="26" fillId="0" borderId="0" xfId="0" applyFont="1" applyAlignment="1"/>
    <xf numFmtId="0" fontId="27" fillId="0" borderId="0" xfId="0" applyFont="1"/>
    <xf numFmtId="0" fontId="26" fillId="0" borderId="0" xfId="0" applyFont="1"/>
    <xf numFmtId="0" fontId="25" fillId="6" borderId="16" xfId="0" applyFont="1" applyFill="1" applyBorder="1" applyAlignment="1">
      <alignment horizontal="center" vertical="center" wrapText="1"/>
    </xf>
    <xf numFmtId="0" fontId="25" fillId="6" borderId="17" xfId="0" applyFont="1" applyFill="1" applyBorder="1" applyAlignment="1">
      <alignment horizontal="center" vertical="center" wrapText="1"/>
    </xf>
    <xf numFmtId="0" fontId="25" fillId="6" borderId="25" xfId="0" applyFont="1" applyFill="1" applyBorder="1" applyAlignment="1">
      <alignment horizontal="center" vertical="center" wrapText="1"/>
    </xf>
    <xf numFmtId="168" fontId="25" fillId="6" borderId="29" xfId="1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7" xfId="0" applyFont="1" applyBorder="1"/>
    <xf numFmtId="3" fontId="26" fillId="0" borderId="8" xfId="0" applyNumberFormat="1" applyFont="1" applyBorder="1"/>
    <xf numFmtId="0" fontId="26" fillId="0" borderId="8" xfId="0" applyFont="1" applyBorder="1"/>
    <xf numFmtId="0" fontId="26" fillId="0" borderId="49" xfId="0" applyFont="1" applyBorder="1"/>
    <xf numFmtId="168" fontId="29" fillId="0" borderId="31" xfId="1" applyNumberFormat="1" applyFont="1" applyBorder="1"/>
    <xf numFmtId="0" fontId="27" fillId="0" borderId="0" xfId="0" applyFont="1" applyAlignment="1">
      <alignment horizontal="center"/>
    </xf>
    <xf numFmtId="0" fontId="26" fillId="0" borderId="10" xfId="0" applyFont="1" applyBorder="1"/>
    <xf numFmtId="3" fontId="26" fillId="0" borderId="11" xfId="0" applyNumberFormat="1" applyFont="1" applyBorder="1"/>
    <xf numFmtId="3" fontId="26" fillId="0" borderId="50" xfId="0" applyNumberFormat="1" applyFont="1" applyBorder="1"/>
    <xf numFmtId="0" fontId="26" fillId="0" borderId="11" xfId="0" applyFont="1" applyBorder="1"/>
    <xf numFmtId="0" fontId="26" fillId="0" borderId="50" xfId="0" applyFont="1" applyBorder="1"/>
    <xf numFmtId="0" fontId="29" fillId="4" borderId="22" xfId="0" applyFont="1" applyFill="1" applyBorder="1"/>
    <xf numFmtId="3" fontId="29" fillId="4" borderId="23" xfId="0" applyNumberFormat="1" applyFont="1" applyFill="1" applyBorder="1"/>
    <xf numFmtId="3" fontId="29" fillId="4" borderId="51" xfId="0" applyNumberFormat="1" applyFont="1" applyFill="1" applyBorder="1"/>
    <xf numFmtId="168" fontId="29" fillId="4" borderId="37" xfId="1" applyNumberFormat="1" applyFont="1" applyFill="1" applyBorder="1"/>
    <xf numFmtId="3" fontId="26" fillId="0" borderId="0" xfId="0" applyNumberFormat="1" applyFont="1"/>
    <xf numFmtId="0" fontId="25" fillId="0" borderId="19" xfId="0" applyFont="1" applyBorder="1" applyAlignment="1">
      <alignment horizontal="justify"/>
    </xf>
    <xf numFmtId="0" fontId="26" fillId="0" borderId="20" xfId="0" applyFont="1" applyBorder="1"/>
    <xf numFmtId="168" fontId="29" fillId="0" borderId="21" xfId="1" applyNumberFormat="1" applyFont="1" applyBorder="1"/>
    <xf numFmtId="0" fontId="30" fillId="0" borderId="10" xfId="0" applyFont="1" applyBorder="1" applyAlignment="1">
      <alignment horizontal="justify"/>
    </xf>
    <xf numFmtId="168" fontId="29" fillId="0" borderId="12" xfId="1" applyNumberFormat="1" applyFont="1" applyBorder="1"/>
    <xf numFmtId="0" fontId="25" fillId="0" borderId="22" xfId="0" applyFont="1" applyBorder="1" applyAlignment="1">
      <alignment horizontal="justify"/>
    </xf>
    <xf numFmtId="3" fontId="29" fillId="0" borderId="23" xfId="0" applyNumberFormat="1" applyFont="1" applyBorder="1"/>
    <xf numFmtId="168" fontId="29" fillId="0" borderId="24" xfId="1" applyNumberFormat="1" applyFont="1" applyBorder="1"/>
    <xf numFmtId="3" fontId="29" fillId="0" borderId="20" xfId="0" applyNumberFormat="1" applyFont="1" applyBorder="1"/>
    <xf numFmtId="0" fontId="25" fillId="0" borderId="7" xfId="0" applyFont="1" applyBorder="1" applyAlignment="1">
      <alignment horizontal="justify"/>
    </xf>
    <xf numFmtId="0" fontId="29" fillId="0" borderId="8" xfId="0" applyFont="1" applyBorder="1"/>
    <xf numFmtId="168" fontId="29" fillId="0" borderId="9" xfId="1" applyNumberFormat="1" applyFont="1" applyBorder="1"/>
    <xf numFmtId="0" fontId="30" fillId="0" borderId="36" xfId="0" applyFont="1" applyBorder="1" applyAlignment="1">
      <alignment horizontal="justify"/>
    </xf>
    <xf numFmtId="3" fontId="31" fillId="0" borderId="11" xfId="0" applyNumberFormat="1" applyFont="1" applyFill="1" applyBorder="1"/>
    <xf numFmtId="3" fontId="26" fillId="0" borderId="52" xfId="0" applyNumberFormat="1" applyFont="1" applyBorder="1"/>
    <xf numFmtId="0" fontId="25" fillId="0" borderId="10" xfId="0" applyFont="1" applyBorder="1" applyAlignment="1">
      <alignment horizontal="justify"/>
    </xf>
    <xf numFmtId="3" fontId="29" fillId="0" borderId="11" xfId="0" applyNumberFormat="1" applyFont="1" applyBorder="1"/>
    <xf numFmtId="0" fontId="25" fillId="4" borderId="10" xfId="0" applyFont="1" applyFill="1" applyBorder="1"/>
    <xf numFmtId="3" fontId="29" fillId="4" borderId="11" xfId="0" applyNumberFormat="1" applyFont="1" applyFill="1" applyBorder="1"/>
    <xf numFmtId="168" fontId="29" fillId="4" borderId="12" xfId="1" applyNumberFormat="1" applyFont="1" applyFill="1" applyBorder="1"/>
    <xf numFmtId="0" fontId="32" fillId="0" borderId="0" xfId="0" applyFont="1"/>
    <xf numFmtId="0" fontId="25" fillId="0" borderId="10" xfId="0" applyFont="1" applyBorder="1" applyAlignment="1">
      <alignment wrapText="1"/>
    </xf>
    <xf numFmtId="0" fontId="25" fillId="0" borderId="10" xfId="0" applyFont="1" applyFill="1" applyBorder="1" applyAlignment="1">
      <alignment wrapText="1"/>
    </xf>
    <xf numFmtId="3" fontId="26" fillId="0" borderId="11" xfId="0" applyNumberFormat="1" applyFont="1" applyFill="1" applyBorder="1"/>
    <xf numFmtId="3" fontId="26" fillId="0" borderId="14" xfId="0" applyNumberFormat="1" applyFont="1" applyFill="1" applyBorder="1"/>
    <xf numFmtId="0" fontId="25" fillId="0" borderId="36" xfId="0" applyFont="1" applyFill="1" applyBorder="1" applyAlignment="1">
      <alignment wrapText="1"/>
    </xf>
    <xf numFmtId="168" fontId="29" fillId="0" borderId="15" xfId="1" applyNumberFormat="1" applyFont="1" applyBorder="1"/>
    <xf numFmtId="0" fontId="25" fillId="4" borderId="45" xfId="0" applyFont="1" applyFill="1" applyBorder="1" applyAlignment="1">
      <alignment wrapText="1"/>
    </xf>
    <xf numFmtId="3" fontId="25" fillId="4" borderId="14" xfId="0" applyNumberFormat="1" applyFont="1" applyFill="1" applyBorder="1" applyAlignment="1">
      <alignment wrapText="1"/>
    </xf>
    <xf numFmtId="168" fontId="25" fillId="4" borderId="15" xfId="1" applyNumberFormat="1" applyFont="1" applyFill="1" applyBorder="1" applyAlignment="1">
      <alignment wrapText="1"/>
    </xf>
    <xf numFmtId="0" fontId="33" fillId="4" borderId="16" xfId="0" applyFont="1" applyFill="1" applyBorder="1"/>
    <xf numFmtId="3" fontId="33" fillId="4" borderId="17" xfId="0" applyNumberFormat="1" applyFont="1" applyFill="1" applyBorder="1"/>
    <xf numFmtId="168" fontId="33" fillId="4" borderId="18" xfId="1" applyNumberFormat="1" applyFont="1" applyFill="1" applyBorder="1"/>
    <xf numFmtId="3" fontId="27" fillId="0" borderId="0" xfId="0" applyNumberFormat="1" applyFont="1"/>
    <xf numFmtId="0" fontId="25" fillId="0" borderId="0" xfId="0" applyFont="1" applyFill="1" applyBorder="1"/>
    <xf numFmtId="168" fontId="26" fillId="0" borderId="0" xfId="1" applyNumberFormat="1" applyFont="1"/>
    <xf numFmtId="0" fontId="30" fillId="0" borderId="0" xfId="0" applyFont="1"/>
    <xf numFmtId="168" fontId="25" fillId="6" borderId="18" xfId="1" applyNumberFormat="1" applyFont="1" applyFill="1" applyBorder="1" applyAlignment="1">
      <alignment horizontal="center" vertical="center" wrapText="1"/>
    </xf>
    <xf numFmtId="0" fontId="25" fillId="0" borderId="0" xfId="0" applyFont="1" applyBorder="1" applyAlignment="1">
      <alignment wrapText="1"/>
    </xf>
    <xf numFmtId="3" fontId="29" fillId="0" borderId="0" xfId="0" applyNumberFormat="1" applyFont="1" applyBorder="1"/>
    <xf numFmtId="0" fontId="29" fillId="0" borderId="0" xfId="0" applyFont="1" applyBorder="1"/>
    <xf numFmtId="0" fontId="25" fillId="0" borderId="19" xfId="0" applyFont="1" applyFill="1" applyBorder="1" applyAlignment="1">
      <alignment horizontal="justify"/>
    </xf>
    <xf numFmtId="168" fontId="26" fillId="0" borderId="20" xfId="1" applyNumberFormat="1" applyFont="1" applyBorder="1"/>
    <xf numFmtId="0" fontId="25" fillId="0" borderId="0" xfId="0" applyFont="1" applyFill="1" applyBorder="1" applyAlignment="1">
      <alignment wrapText="1"/>
    </xf>
    <xf numFmtId="3" fontId="29" fillId="0" borderId="0" xfId="0" applyNumberFormat="1" applyFont="1" applyFill="1" applyBorder="1"/>
    <xf numFmtId="0" fontId="25" fillId="0" borderId="10" xfId="0" applyFont="1" applyFill="1" applyBorder="1" applyAlignment="1">
      <alignment horizontal="justify"/>
    </xf>
    <xf numFmtId="168" fontId="26" fillId="0" borderId="11" xfId="1" applyNumberFormat="1" applyFont="1" applyBorder="1"/>
    <xf numFmtId="3" fontId="25" fillId="0" borderId="0" xfId="0" applyNumberFormat="1" applyFont="1" applyFill="1" applyBorder="1" applyAlignment="1">
      <alignment wrapText="1"/>
    </xf>
    <xf numFmtId="0" fontId="25" fillId="4" borderId="4" xfId="0" applyFont="1" applyFill="1" applyBorder="1"/>
    <xf numFmtId="3" fontId="29" fillId="4" borderId="5" xfId="0" applyNumberFormat="1" applyFont="1" applyFill="1" applyBorder="1"/>
    <xf numFmtId="168" fontId="29" fillId="4" borderId="6" xfId="1" applyNumberFormat="1" applyFont="1" applyFill="1" applyBorder="1"/>
    <xf numFmtId="0" fontId="34" fillId="0" borderId="44" xfId="0" applyFont="1" applyFill="1" applyBorder="1"/>
    <xf numFmtId="3" fontId="26" fillId="0" borderId="20" xfId="0" applyNumberFormat="1" applyFont="1" applyBorder="1"/>
    <xf numFmtId="3" fontId="26" fillId="0" borderId="26" xfId="0" applyNumberFormat="1" applyFont="1" applyFill="1" applyBorder="1"/>
    <xf numFmtId="0" fontId="34" fillId="0" borderId="36" xfId="0" applyFont="1" applyFill="1" applyBorder="1"/>
    <xf numFmtId="0" fontId="34" fillId="0" borderId="35" xfId="0" applyFont="1" applyFill="1" applyBorder="1"/>
    <xf numFmtId="0" fontId="25" fillId="4" borderId="22" xfId="0" applyFont="1" applyFill="1" applyBorder="1"/>
    <xf numFmtId="168" fontId="29" fillId="4" borderId="24" xfId="1" applyNumberFormat="1" applyFont="1" applyFill="1" applyBorder="1"/>
    <xf numFmtId="3" fontId="29" fillId="4" borderId="6" xfId="0" applyNumberFormat="1" applyFont="1" applyFill="1" applyBorder="1"/>
    <xf numFmtId="0" fontId="35" fillId="0" borderId="0" xfId="0" applyFont="1"/>
    <xf numFmtId="0" fontId="25" fillId="0" borderId="0" xfId="0" applyFont="1" applyFill="1" applyBorder="1" applyAlignment="1">
      <alignment horizontal="justify"/>
    </xf>
    <xf numFmtId="168" fontId="29" fillId="0" borderId="0" xfId="1" applyNumberFormat="1" applyFont="1" applyFill="1" applyBorder="1"/>
    <xf numFmtId="0" fontId="30" fillId="0" borderId="0" xfId="0" applyFont="1" applyFill="1" applyBorder="1" applyAlignment="1">
      <alignment horizontal="justify"/>
    </xf>
    <xf numFmtId="3" fontId="26" fillId="0" borderId="0" xfId="0" applyNumberFormat="1" applyFont="1" applyFill="1" applyBorder="1"/>
    <xf numFmtId="0" fontId="29" fillId="0" borderId="0" xfId="0" applyFont="1"/>
    <xf numFmtId="3" fontId="29" fillId="0" borderId="0" xfId="0" applyNumberFormat="1" applyFont="1"/>
    <xf numFmtId="168" fontId="26" fillId="0" borderId="0" xfId="1" applyNumberFormat="1" applyFont="1" applyFill="1" applyBorder="1"/>
    <xf numFmtId="168" fontId="27" fillId="0" borderId="0" xfId="1" applyNumberFormat="1" applyFont="1"/>
    <xf numFmtId="0" fontId="17" fillId="0" borderId="0" xfId="0" applyFont="1" applyBorder="1" applyAlignment="1"/>
    <xf numFmtId="0" fontId="3" fillId="0" borderId="0" xfId="0" applyFont="1"/>
    <xf numFmtId="0" fontId="36" fillId="0" borderId="0" xfId="0" applyFont="1" applyAlignment="1"/>
    <xf numFmtId="0" fontId="36" fillId="0" borderId="0" xfId="0" applyFont="1" applyAlignment="1">
      <alignment horizontal="center"/>
    </xf>
    <xf numFmtId="0" fontId="3" fillId="0" borderId="0" xfId="0" applyFont="1" applyFill="1"/>
    <xf numFmtId="0" fontId="3" fillId="0" borderId="27" xfId="0" applyFont="1" applyBorder="1" applyAlignment="1">
      <alignment wrapText="1"/>
    </xf>
    <xf numFmtId="3" fontId="3" fillId="0" borderId="53" xfId="0" applyNumberFormat="1" applyFont="1" applyBorder="1" applyAlignment="1"/>
    <xf numFmtId="0" fontId="3" fillId="0" borderId="44" xfId="0" applyFont="1" applyBorder="1"/>
    <xf numFmtId="3" fontId="3" fillId="0" borderId="30" xfId="0" applyNumberFormat="1" applyFont="1" applyBorder="1"/>
    <xf numFmtId="0" fontId="3" fillId="0" borderId="32" xfId="0" applyFont="1" applyBorder="1" applyAlignment="1">
      <alignment wrapText="1"/>
    </xf>
    <xf numFmtId="0" fontId="3" fillId="0" borderId="54" xfId="0" applyFont="1" applyBorder="1"/>
    <xf numFmtId="3" fontId="3" fillId="0" borderId="32" xfId="0" applyNumberFormat="1" applyFont="1" applyBorder="1"/>
    <xf numFmtId="0" fontId="7" fillId="0" borderId="32" xfId="0" applyFont="1" applyBorder="1" applyAlignment="1">
      <alignment vertical="center" wrapText="1"/>
    </xf>
    <xf numFmtId="3" fontId="3" fillId="0" borderId="5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6" xfId="0" applyFont="1" applyBorder="1" applyAlignment="1">
      <alignment vertical="center" wrapText="1"/>
    </xf>
    <xf numFmtId="3" fontId="3" fillId="0" borderId="32" xfId="0" applyNumberFormat="1" applyFont="1" applyBorder="1" applyAlignment="1">
      <alignment vertical="center"/>
    </xf>
    <xf numFmtId="0" fontId="7" fillId="0" borderId="32" xfId="0" applyFont="1" applyFill="1" applyBorder="1" applyAlignment="1">
      <alignment wrapText="1"/>
    </xf>
    <xf numFmtId="0" fontId="7" fillId="0" borderId="36" xfId="0" applyFont="1" applyBorder="1" applyAlignment="1">
      <alignment horizontal="left" wrapText="1"/>
    </xf>
    <xf numFmtId="0" fontId="7" fillId="0" borderId="32" xfId="0" applyFont="1" applyFill="1" applyBorder="1"/>
    <xf numFmtId="0" fontId="12" fillId="0" borderId="36" xfId="0" applyFont="1" applyBorder="1" applyAlignment="1">
      <alignment horizontal="left"/>
    </xf>
    <xf numFmtId="0" fontId="3" fillId="0" borderId="35" xfId="0" applyFont="1" applyBorder="1"/>
    <xf numFmtId="3" fontId="3" fillId="0" borderId="31" xfId="0" applyNumberFormat="1" applyFont="1" applyBorder="1"/>
    <xf numFmtId="0" fontId="3" fillId="0" borderId="32" xfId="0" applyFont="1" applyBorder="1"/>
    <xf numFmtId="0" fontId="3" fillId="0" borderId="31" xfId="0" applyFont="1" applyBorder="1"/>
    <xf numFmtId="0" fontId="3" fillId="0" borderId="36" xfId="0" applyFont="1" applyBorder="1"/>
    <xf numFmtId="3" fontId="3" fillId="0" borderId="28" xfId="0" applyNumberFormat="1" applyFont="1" applyBorder="1"/>
    <xf numFmtId="0" fontId="36" fillId="4" borderId="29" xfId="0" applyFont="1" applyFill="1" applyBorder="1"/>
    <xf numFmtId="168" fontId="36" fillId="4" borderId="29" xfId="1" applyNumberFormat="1" applyFont="1" applyFill="1" applyBorder="1" applyAlignment="1">
      <alignment horizontal="right"/>
    </xf>
    <xf numFmtId="0" fontId="36" fillId="4" borderId="1" xfId="0" applyFont="1" applyFill="1" applyBorder="1"/>
    <xf numFmtId="3" fontId="36" fillId="4" borderId="29" xfId="0" applyNumberFormat="1" applyFont="1" applyFill="1" applyBorder="1" applyAlignment="1">
      <alignment horizontal="right"/>
    </xf>
    <xf numFmtId="3" fontId="2" fillId="4" borderId="29" xfId="0" applyNumberFormat="1" applyFont="1" applyFill="1" applyBorder="1" applyAlignment="1">
      <alignment horizontal="center"/>
    </xf>
    <xf numFmtId="0" fontId="3" fillId="0" borderId="0" xfId="0" applyFont="1" applyBorder="1"/>
    <xf numFmtId="0" fontId="38" fillId="0" borderId="0" xfId="0" applyFont="1" applyBorder="1"/>
    <xf numFmtId="3" fontId="3" fillId="0" borderId="0" xfId="0" applyNumberFormat="1" applyFont="1" applyBorder="1"/>
    <xf numFmtId="0" fontId="14" fillId="0" borderId="0" xfId="0" applyFont="1"/>
    <xf numFmtId="0" fontId="37" fillId="5" borderId="0" xfId="0" applyFont="1" applyFill="1" applyAlignment="1">
      <alignment horizontal="center"/>
    </xf>
    <xf numFmtId="0" fontId="0" fillId="5" borderId="0" xfId="0" applyFill="1"/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vertical="top"/>
    </xf>
    <xf numFmtId="0" fontId="15" fillId="4" borderId="0" xfId="0" applyFont="1" applyFill="1" applyAlignment="1">
      <alignment horizontal="center"/>
    </xf>
    <xf numFmtId="0" fontId="16" fillId="0" borderId="0" xfId="0" applyFont="1" applyBorder="1" applyAlignment="1">
      <alignment horizontal="right"/>
    </xf>
    <xf numFmtId="0" fontId="9" fillId="0" borderId="0" xfId="0" applyFont="1" applyBorder="1" applyAlignment="1">
      <alignment horizontal="left"/>
    </xf>
    <xf numFmtId="0" fontId="37" fillId="4" borderId="0" xfId="0" applyFont="1" applyFill="1" applyAlignment="1">
      <alignment horizontal="center"/>
    </xf>
    <xf numFmtId="0" fontId="0" fillId="0" borderId="0" xfId="0" applyAlignment="1">
      <alignment horizontal="left" wrapText="1"/>
    </xf>
    <xf numFmtId="0" fontId="9" fillId="0" borderId="0" xfId="0" applyFont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2" fillId="0" borderId="4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/>
    </xf>
    <xf numFmtId="0" fontId="19" fillId="0" borderId="43" xfId="0" applyFont="1" applyBorder="1" applyAlignment="1">
      <alignment horizontal="right"/>
    </xf>
    <xf numFmtId="0" fontId="25" fillId="0" borderId="0" xfId="0" applyFont="1" applyFill="1" applyAlignment="1">
      <alignment horizontal="left"/>
    </xf>
    <xf numFmtId="0" fontId="25" fillId="0" borderId="0" xfId="0" applyFont="1" applyFill="1" applyAlignment="1">
      <alignment horizontal="center"/>
    </xf>
    <xf numFmtId="0" fontId="25" fillId="4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28" fillId="0" borderId="43" xfId="0" applyFont="1" applyBorder="1" applyAlignment="1">
      <alignment horizontal="right"/>
    </xf>
    <xf numFmtId="0" fontId="15" fillId="6" borderId="0" xfId="0" applyFont="1" applyFill="1" applyAlignment="1">
      <alignment horizontal="center"/>
    </xf>
  </cellXfs>
  <cellStyles count="4">
    <cellStyle name="Ezres" xfId="1" builtinId="3"/>
    <cellStyle name="Normál" xfId="0" builtinId="0"/>
    <cellStyle name="Normál 2" xfId="2"/>
    <cellStyle name="Normál_12dmellékle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3" name="Szövegdoboz 76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4" name="Szövegdoboz 76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5" name="Szövegdoboz 76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6" name="Szövegdoboz 765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7" name="Szövegdoboz 766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8" name="Szövegdoboz 767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9" name="Szövegdoboz 768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0" name="Szövegdoboz 76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1" name="Szövegdoboz 77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2" name="Szövegdoboz 77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3" name="Szövegdoboz 77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4" name="Szövegdoboz 77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5" name="Szövegdoboz 77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6" name="Szövegdoboz 775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7" name="Szövegdoboz 776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8" name="Szövegdoboz 777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9" name="Szövegdoboz 778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0" name="Szövegdoboz 77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1" name="Szövegdoboz 78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2" name="Szövegdoboz 78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3" name="Szövegdoboz 78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4" name="Szövegdoboz 78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5" name="Szövegdoboz 78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7</xdr:row>
      <xdr:rowOff>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7</xdr:row>
      <xdr:rowOff>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3" name="Szövegdoboz 7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4" name="Szövegdoboz 7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5" name="Szövegdoboz 7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6" name="Szövegdoboz 76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7" name="Szövegdoboz 7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8" name="Szövegdoboz 7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9" name="Szövegdoboz 7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0" name="Szövegdoboz 76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1" name="Szövegdoboz 7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2" name="Szövegdoboz 7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3" name="Szövegdoboz 7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4" name="Szövegdoboz 77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5" name="Szövegdoboz 77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6" name="Szövegdoboz 7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7" name="Szövegdoboz 7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8" name="Szövegdoboz 77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9" name="Szövegdoboz 77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0" name="Szövegdoboz 7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1" name="Szövegdoboz 7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2" name="Szövegdoboz 78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3" name="Szövegdoboz 78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4" name="Szövegdoboz 7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5" name="Szövegdoboz 7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6" name="Szövegdoboz 78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7" name="Szövegdoboz 78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8" name="Szövegdoboz 7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9" name="Szövegdoboz 7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0" name="Szövegdoboz 78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1" name="Szövegdoboz 79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2" name="Szövegdoboz 7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3" name="Szövegdoboz 7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4" name="Szövegdoboz 7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5" name="Szövegdoboz 7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6" name="Szövegdoboz 7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7" name="Szövegdoboz 7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8" name="Szövegdoboz 7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9" name="Szövegdoboz 7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0" name="Szövegdoboz 7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1" name="Szövegdoboz 8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2" name="Szövegdoboz 8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3" name="Szövegdoboz 8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4" name="Szövegdoboz 8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5" name="Szövegdoboz 8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6" name="Szövegdoboz 80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7" name="Szövegdoboz 80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8" name="Szövegdoboz 8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9" name="Szövegdoboz 8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0" name="Szövegdoboz 8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1" name="Szövegdoboz 8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2" name="Szövegdoboz 8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3" name="Szövegdoboz 8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4" name="Szövegdoboz 8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5" name="Szövegdoboz 8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6" name="Szövegdoboz 8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7" name="Szövegdoboz 8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8" name="Szövegdoboz 8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9" name="Szövegdoboz 8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0" name="Szövegdoboz 8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1" name="Szövegdoboz 8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2" name="Szövegdoboz 8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3" name="Szövegdoboz 8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4" name="Szövegdoboz 8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5" name="Szövegdoboz 8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6" name="Szövegdoboz 8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7" name="Szövegdoboz 8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8" name="Szövegdoboz 8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9" name="Szövegdoboz 8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0" name="Szövegdoboz 8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1" name="Szövegdoboz 8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2" name="Szövegdoboz 8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3" name="Szövegdoboz 8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4" name="Szövegdoboz 8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5" name="Szövegdoboz 8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6" name="Szövegdoboz 8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7" name="Szövegdoboz 8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8" name="Szövegdoboz 8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9" name="Szövegdoboz 8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0" name="Szövegdoboz 8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1" name="Szövegdoboz 8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2" name="Szövegdoboz 8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3" name="Szövegdoboz 8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4" name="Szövegdoboz 8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5" name="Szövegdoboz 8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6" name="Szövegdoboz 8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7" name="Szövegdoboz 8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8" name="Szövegdoboz 8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9" name="Szövegdoboz 8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0" name="Szövegdoboz 8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1" name="Szövegdoboz 8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2" name="Szövegdoboz 8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3" name="Szövegdoboz 8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4" name="Szövegdoboz 8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5" name="Szövegdoboz 8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6" name="Szövegdoboz 8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7" name="Szövegdoboz 8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8" name="Szövegdoboz 8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9" name="Szövegdoboz 85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0" name="Szövegdoboz 8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1" name="Szövegdoboz 8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2" name="Szövegdoboz 8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3" name="Szövegdoboz 86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4" name="Szövegdoboz 8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5" name="Szövegdoboz 8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6" name="Szövegdoboz 8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7" name="Szövegdoboz 86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8" name="Szövegdoboz 8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9" name="Szövegdoboz 8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0" name="Szövegdoboz 8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1" name="Szövegdoboz 87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2" name="Szövegdoboz 8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3" name="Szövegdoboz 8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4" name="Szövegdoboz 8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5" name="Szövegdoboz 8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6" name="Szövegdoboz 8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7" name="Szövegdoboz 8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8" name="Szövegdoboz 8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9" name="Szövegdoboz 8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0" name="Szövegdoboz 8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1" name="Szövegdoboz 8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2" name="Szövegdoboz 8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3" name="Szövegdoboz 8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4" name="Szövegdoboz 8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5" name="Szövegdoboz 8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6" name="Szövegdoboz 8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7" name="Szövegdoboz 8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8" name="Szövegdoboz 8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9" name="Szövegdoboz 8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0" name="Szövegdoboz 8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1" name="Szövegdoboz 8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2" name="Szövegdoboz 8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3" name="Szövegdoboz 8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4" name="Szövegdoboz 8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5" name="Szövegdoboz 8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6" name="Szövegdoboz 8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7" name="Szövegdoboz 8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8" name="Szövegdoboz 8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9" name="Szövegdoboz 8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0" name="Szövegdoboz 8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1" name="Szövegdoboz 9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2" name="Szövegdoboz 9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3" name="Szövegdoboz 9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4" name="Szövegdoboz 9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6</xdr:row>
      <xdr:rowOff>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6</xdr:row>
      <xdr:rowOff>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3" name="Szövegdoboz 76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4" name="Szövegdoboz 76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5" name="Szövegdoboz 76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6" name="Szövegdoboz 76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7" name="Szövegdoboz 76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8" name="Szövegdoboz 76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9" name="Szövegdoboz 76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0" name="Szövegdoboz 76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1" name="Szövegdoboz 77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2" name="Szövegdoboz 77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3" name="Szövegdoboz 77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4" name="Szövegdoboz 77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5" name="Szövegdoboz 77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6" name="Szövegdoboz 77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7" name="Szövegdoboz 77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8" name="Szövegdoboz 77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9" name="Szövegdoboz 77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0" name="Szövegdoboz 77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1" name="Szövegdoboz 78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2" name="Szövegdoboz 78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3" name="Szövegdoboz 78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4" name="Szövegdoboz 78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5" name="Szövegdoboz 78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6" name="Szövegdoboz 78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7" name="Szövegdoboz 78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8" name="Szövegdoboz 78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9" name="Szövegdoboz 78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0" name="Szövegdoboz 78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1" name="Szövegdoboz 79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2" name="Szövegdoboz 791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3" name="Szövegdoboz 792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4" name="Szövegdoboz 793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5" name="Szövegdoboz 794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6" name="Szövegdoboz 795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7" name="Szövegdoboz 796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8" name="Szövegdoboz 797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9" name="Szövegdoboz 798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0" name="Szövegdoboz 799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1" name="Szövegdoboz 800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2" name="Szövegdoboz 801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3" name="Szövegdoboz 802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4" name="Szövegdoboz 803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5" name="Szövegdoboz 804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6" name="Szövegdoboz 805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7" name="Szövegdoboz 806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8" name="Szövegdoboz 807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9" name="Szövegdoboz 808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0" name="Szövegdoboz 809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1" name="Szövegdoboz 810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2" name="Szövegdoboz 811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3" name="Szövegdoboz 812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4" name="Szövegdoboz 813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5" name="Szövegdoboz 814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6" name="Szövegdoboz 815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7" name="Szövegdoboz 816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8" name="Szövegdoboz 81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9" name="Szövegdoboz 81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0" name="Szövegdoboz 81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1" name="Szövegdoboz 82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2" name="Szövegdoboz 82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3" name="Szövegdoboz 82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4" name="Szövegdoboz 823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5" name="Szövegdoboz 824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6" name="Szövegdoboz 825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7" name="Szövegdoboz 826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8" name="Szövegdoboz 82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9" name="Szövegdoboz 82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0" name="Szövegdoboz 82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1" name="Szövegdoboz 83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2" name="Szövegdoboz 83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3" name="Szövegdoboz 83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4" name="Szövegdoboz 833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5" name="Szövegdoboz 834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6" name="Szövegdoboz 835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7" name="Szövegdoboz 836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8" name="Szövegdoboz 83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9" name="Szövegdoboz 83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0" name="Szövegdoboz 83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1" name="Szövegdoboz 84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2" name="Szövegdoboz 84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3" name="Szövegdoboz 84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4" name="Szövegdoboz 843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5" name="Szövegdoboz 844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6" name="Szövegdoboz 845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7" name="Szövegdoboz 846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8" name="Szövegdoboz 84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9" name="Szövegdoboz 84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0" name="Szövegdoboz 84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1" name="Szövegdoboz 85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2" name="Szövegdoboz 85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3" name="Szövegdoboz 85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4" name="Szövegdoboz 85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5" name="Szövegdoboz 85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6" name="Szövegdoboz 85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7" name="Szövegdoboz 85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8" name="Szövegdoboz 85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9" name="Szövegdoboz 85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0" name="Szövegdoboz 85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1" name="Szövegdoboz 86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2" name="Szövegdoboz 86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3" name="Szövegdoboz 86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4" name="Szövegdoboz 86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5" name="Szövegdoboz 86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6" name="Szövegdoboz 86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7" name="Szövegdoboz 86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8" name="Szövegdoboz 86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9" name="Szövegdoboz 86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0" name="Szövegdoboz 86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1" name="Szövegdoboz 87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2" name="Szövegdoboz 87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3" name="Szövegdoboz 87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4" name="Szövegdoboz 87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5" name="Szövegdoboz 87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6" name="Szövegdoboz 87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7" name="Szövegdoboz 87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8" name="Szövegdoboz 87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9" name="Szövegdoboz 87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0" name="Szövegdoboz 87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1" name="Szövegdoboz 88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2" name="Szövegdoboz 88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3" name="Szövegdoboz 88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4" name="Szövegdoboz 88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5" name="Szövegdoboz 88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6" name="Szövegdoboz 88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7" name="Szövegdoboz 88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8" name="Szövegdoboz 88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9" name="Szövegdoboz 88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2"/>
  <sheetViews>
    <sheetView tabSelected="1" workbookViewId="0">
      <selection activeCell="E2" sqref="E2"/>
    </sheetView>
  </sheetViews>
  <sheetFormatPr defaultRowHeight="15" x14ac:dyDescent="0.25"/>
  <cols>
    <col min="1" max="1" width="8.42578125" customWidth="1"/>
    <col min="2" max="2" width="64.28515625" bestFit="1" customWidth="1"/>
    <col min="3" max="3" width="9.42578125" customWidth="1"/>
    <col min="4" max="4" width="16.7109375" customWidth="1"/>
    <col min="257" max="257" width="8.42578125" customWidth="1"/>
    <col min="258" max="258" width="64.28515625" bestFit="1" customWidth="1"/>
    <col min="259" max="259" width="9.42578125" customWidth="1"/>
    <col min="260" max="260" width="16.7109375" customWidth="1"/>
    <col min="513" max="513" width="8.42578125" customWidth="1"/>
    <col min="514" max="514" width="64.28515625" bestFit="1" customWidth="1"/>
    <col min="515" max="515" width="9.42578125" customWidth="1"/>
    <col min="516" max="516" width="16.7109375" customWidth="1"/>
    <col min="769" max="769" width="8.42578125" customWidth="1"/>
    <col min="770" max="770" width="64.28515625" bestFit="1" customWidth="1"/>
    <col min="771" max="771" width="9.42578125" customWidth="1"/>
    <col min="772" max="772" width="16.7109375" customWidth="1"/>
    <col min="1025" max="1025" width="8.42578125" customWidth="1"/>
    <col min="1026" max="1026" width="64.28515625" bestFit="1" customWidth="1"/>
    <col min="1027" max="1027" width="9.42578125" customWidth="1"/>
    <col min="1028" max="1028" width="16.7109375" customWidth="1"/>
    <col min="1281" max="1281" width="8.42578125" customWidth="1"/>
    <col min="1282" max="1282" width="64.28515625" bestFit="1" customWidth="1"/>
    <col min="1283" max="1283" width="9.42578125" customWidth="1"/>
    <col min="1284" max="1284" width="16.7109375" customWidth="1"/>
    <col min="1537" max="1537" width="8.42578125" customWidth="1"/>
    <col min="1538" max="1538" width="64.28515625" bestFit="1" customWidth="1"/>
    <col min="1539" max="1539" width="9.42578125" customWidth="1"/>
    <col min="1540" max="1540" width="16.7109375" customWidth="1"/>
    <col min="1793" max="1793" width="8.42578125" customWidth="1"/>
    <col min="1794" max="1794" width="64.28515625" bestFit="1" customWidth="1"/>
    <col min="1795" max="1795" width="9.42578125" customWidth="1"/>
    <col min="1796" max="1796" width="16.7109375" customWidth="1"/>
    <col min="2049" max="2049" width="8.42578125" customWidth="1"/>
    <col min="2050" max="2050" width="64.28515625" bestFit="1" customWidth="1"/>
    <col min="2051" max="2051" width="9.42578125" customWidth="1"/>
    <col min="2052" max="2052" width="16.7109375" customWidth="1"/>
    <col min="2305" max="2305" width="8.42578125" customWidth="1"/>
    <col min="2306" max="2306" width="64.28515625" bestFit="1" customWidth="1"/>
    <col min="2307" max="2307" width="9.42578125" customWidth="1"/>
    <col min="2308" max="2308" width="16.7109375" customWidth="1"/>
    <col min="2561" max="2561" width="8.42578125" customWidth="1"/>
    <col min="2562" max="2562" width="64.28515625" bestFit="1" customWidth="1"/>
    <col min="2563" max="2563" width="9.42578125" customWidth="1"/>
    <col min="2564" max="2564" width="16.7109375" customWidth="1"/>
    <col min="2817" max="2817" width="8.42578125" customWidth="1"/>
    <col min="2818" max="2818" width="64.28515625" bestFit="1" customWidth="1"/>
    <col min="2819" max="2819" width="9.42578125" customWidth="1"/>
    <col min="2820" max="2820" width="16.7109375" customWidth="1"/>
    <col min="3073" max="3073" width="8.42578125" customWidth="1"/>
    <col min="3074" max="3074" width="64.28515625" bestFit="1" customWidth="1"/>
    <col min="3075" max="3075" width="9.42578125" customWidth="1"/>
    <col min="3076" max="3076" width="16.7109375" customWidth="1"/>
    <col min="3329" max="3329" width="8.42578125" customWidth="1"/>
    <col min="3330" max="3330" width="64.28515625" bestFit="1" customWidth="1"/>
    <col min="3331" max="3331" width="9.42578125" customWidth="1"/>
    <col min="3332" max="3332" width="16.7109375" customWidth="1"/>
    <col min="3585" max="3585" width="8.42578125" customWidth="1"/>
    <col min="3586" max="3586" width="64.28515625" bestFit="1" customWidth="1"/>
    <col min="3587" max="3587" width="9.42578125" customWidth="1"/>
    <col min="3588" max="3588" width="16.7109375" customWidth="1"/>
    <col min="3841" max="3841" width="8.42578125" customWidth="1"/>
    <col min="3842" max="3842" width="64.28515625" bestFit="1" customWidth="1"/>
    <col min="3843" max="3843" width="9.42578125" customWidth="1"/>
    <col min="3844" max="3844" width="16.7109375" customWidth="1"/>
    <col min="4097" max="4097" width="8.42578125" customWidth="1"/>
    <col min="4098" max="4098" width="64.28515625" bestFit="1" customWidth="1"/>
    <col min="4099" max="4099" width="9.42578125" customWidth="1"/>
    <col min="4100" max="4100" width="16.7109375" customWidth="1"/>
    <col min="4353" max="4353" width="8.42578125" customWidth="1"/>
    <col min="4354" max="4354" width="64.28515625" bestFit="1" customWidth="1"/>
    <col min="4355" max="4355" width="9.42578125" customWidth="1"/>
    <col min="4356" max="4356" width="16.7109375" customWidth="1"/>
    <col min="4609" max="4609" width="8.42578125" customWidth="1"/>
    <col min="4610" max="4610" width="64.28515625" bestFit="1" customWidth="1"/>
    <col min="4611" max="4611" width="9.42578125" customWidth="1"/>
    <col min="4612" max="4612" width="16.7109375" customWidth="1"/>
    <col min="4865" max="4865" width="8.42578125" customWidth="1"/>
    <col min="4866" max="4866" width="64.28515625" bestFit="1" customWidth="1"/>
    <col min="4867" max="4867" width="9.42578125" customWidth="1"/>
    <col min="4868" max="4868" width="16.7109375" customWidth="1"/>
    <col min="5121" max="5121" width="8.42578125" customWidth="1"/>
    <col min="5122" max="5122" width="64.28515625" bestFit="1" customWidth="1"/>
    <col min="5123" max="5123" width="9.42578125" customWidth="1"/>
    <col min="5124" max="5124" width="16.7109375" customWidth="1"/>
    <col min="5377" max="5377" width="8.42578125" customWidth="1"/>
    <col min="5378" max="5378" width="64.28515625" bestFit="1" customWidth="1"/>
    <col min="5379" max="5379" width="9.42578125" customWidth="1"/>
    <col min="5380" max="5380" width="16.7109375" customWidth="1"/>
    <col min="5633" max="5633" width="8.42578125" customWidth="1"/>
    <col min="5634" max="5634" width="64.28515625" bestFit="1" customWidth="1"/>
    <col min="5635" max="5635" width="9.42578125" customWidth="1"/>
    <col min="5636" max="5636" width="16.7109375" customWidth="1"/>
    <col min="5889" max="5889" width="8.42578125" customWidth="1"/>
    <col min="5890" max="5890" width="64.28515625" bestFit="1" customWidth="1"/>
    <col min="5891" max="5891" width="9.42578125" customWidth="1"/>
    <col min="5892" max="5892" width="16.7109375" customWidth="1"/>
    <col min="6145" max="6145" width="8.42578125" customWidth="1"/>
    <col min="6146" max="6146" width="64.28515625" bestFit="1" customWidth="1"/>
    <col min="6147" max="6147" width="9.42578125" customWidth="1"/>
    <col min="6148" max="6148" width="16.7109375" customWidth="1"/>
    <col min="6401" max="6401" width="8.42578125" customWidth="1"/>
    <col min="6402" max="6402" width="64.28515625" bestFit="1" customWidth="1"/>
    <col min="6403" max="6403" width="9.42578125" customWidth="1"/>
    <col min="6404" max="6404" width="16.7109375" customWidth="1"/>
    <col min="6657" max="6657" width="8.42578125" customWidth="1"/>
    <col min="6658" max="6658" width="64.28515625" bestFit="1" customWidth="1"/>
    <col min="6659" max="6659" width="9.42578125" customWidth="1"/>
    <col min="6660" max="6660" width="16.7109375" customWidth="1"/>
    <col min="6913" max="6913" width="8.42578125" customWidth="1"/>
    <col min="6914" max="6914" width="64.28515625" bestFit="1" customWidth="1"/>
    <col min="6915" max="6915" width="9.42578125" customWidth="1"/>
    <col min="6916" max="6916" width="16.7109375" customWidth="1"/>
    <col min="7169" max="7169" width="8.42578125" customWidth="1"/>
    <col min="7170" max="7170" width="64.28515625" bestFit="1" customWidth="1"/>
    <col min="7171" max="7171" width="9.42578125" customWidth="1"/>
    <col min="7172" max="7172" width="16.7109375" customWidth="1"/>
    <col min="7425" max="7425" width="8.42578125" customWidth="1"/>
    <col min="7426" max="7426" width="64.28515625" bestFit="1" customWidth="1"/>
    <col min="7427" max="7427" width="9.42578125" customWidth="1"/>
    <col min="7428" max="7428" width="16.7109375" customWidth="1"/>
    <col min="7681" max="7681" width="8.42578125" customWidth="1"/>
    <col min="7682" max="7682" width="64.28515625" bestFit="1" customWidth="1"/>
    <col min="7683" max="7683" width="9.42578125" customWidth="1"/>
    <col min="7684" max="7684" width="16.7109375" customWidth="1"/>
    <col min="7937" max="7937" width="8.42578125" customWidth="1"/>
    <col min="7938" max="7938" width="64.28515625" bestFit="1" customWidth="1"/>
    <col min="7939" max="7939" width="9.42578125" customWidth="1"/>
    <col min="7940" max="7940" width="16.7109375" customWidth="1"/>
    <col min="8193" max="8193" width="8.42578125" customWidth="1"/>
    <col min="8194" max="8194" width="64.28515625" bestFit="1" customWidth="1"/>
    <col min="8195" max="8195" width="9.42578125" customWidth="1"/>
    <col min="8196" max="8196" width="16.7109375" customWidth="1"/>
    <col min="8449" max="8449" width="8.42578125" customWidth="1"/>
    <col min="8450" max="8450" width="64.28515625" bestFit="1" customWidth="1"/>
    <col min="8451" max="8451" width="9.42578125" customWidth="1"/>
    <col min="8452" max="8452" width="16.7109375" customWidth="1"/>
    <col min="8705" max="8705" width="8.42578125" customWidth="1"/>
    <col min="8706" max="8706" width="64.28515625" bestFit="1" customWidth="1"/>
    <col min="8707" max="8707" width="9.42578125" customWidth="1"/>
    <col min="8708" max="8708" width="16.7109375" customWidth="1"/>
    <col min="8961" max="8961" width="8.42578125" customWidth="1"/>
    <col min="8962" max="8962" width="64.28515625" bestFit="1" customWidth="1"/>
    <col min="8963" max="8963" width="9.42578125" customWidth="1"/>
    <col min="8964" max="8964" width="16.7109375" customWidth="1"/>
    <col min="9217" max="9217" width="8.42578125" customWidth="1"/>
    <col min="9218" max="9218" width="64.28515625" bestFit="1" customWidth="1"/>
    <col min="9219" max="9219" width="9.42578125" customWidth="1"/>
    <col min="9220" max="9220" width="16.7109375" customWidth="1"/>
    <col min="9473" max="9473" width="8.42578125" customWidth="1"/>
    <col min="9474" max="9474" width="64.28515625" bestFit="1" customWidth="1"/>
    <col min="9475" max="9475" width="9.42578125" customWidth="1"/>
    <col min="9476" max="9476" width="16.7109375" customWidth="1"/>
    <col min="9729" max="9729" width="8.42578125" customWidth="1"/>
    <col min="9730" max="9730" width="64.28515625" bestFit="1" customWidth="1"/>
    <col min="9731" max="9731" width="9.42578125" customWidth="1"/>
    <col min="9732" max="9732" width="16.7109375" customWidth="1"/>
    <col min="9985" max="9985" width="8.42578125" customWidth="1"/>
    <col min="9986" max="9986" width="64.28515625" bestFit="1" customWidth="1"/>
    <col min="9987" max="9987" width="9.42578125" customWidth="1"/>
    <col min="9988" max="9988" width="16.7109375" customWidth="1"/>
    <col min="10241" max="10241" width="8.42578125" customWidth="1"/>
    <col min="10242" max="10242" width="64.28515625" bestFit="1" customWidth="1"/>
    <col min="10243" max="10243" width="9.42578125" customWidth="1"/>
    <col min="10244" max="10244" width="16.7109375" customWidth="1"/>
    <col min="10497" max="10497" width="8.42578125" customWidth="1"/>
    <col min="10498" max="10498" width="64.28515625" bestFit="1" customWidth="1"/>
    <col min="10499" max="10499" width="9.42578125" customWidth="1"/>
    <col min="10500" max="10500" width="16.7109375" customWidth="1"/>
    <col min="10753" max="10753" width="8.42578125" customWidth="1"/>
    <col min="10754" max="10754" width="64.28515625" bestFit="1" customWidth="1"/>
    <col min="10755" max="10755" width="9.42578125" customWidth="1"/>
    <col min="10756" max="10756" width="16.7109375" customWidth="1"/>
    <col min="11009" max="11009" width="8.42578125" customWidth="1"/>
    <col min="11010" max="11010" width="64.28515625" bestFit="1" customWidth="1"/>
    <col min="11011" max="11011" width="9.42578125" customWidth="1"/>
    <col min="11012" max="11012" width="16.7109375" customWidth="1"/>
    <col min="11265" max="11265" width="8.42578125" customWidth="1"/>
    <col min="11266" max="11266" width="64.28515625" bestFit="1" customWidth="1"/>
    <col min="11267" max="11267" width="9.42578125" customWidth="1"/>
    <col min="11268" max="11268" width="16.7109375" customWidth="1"/>
    <col min="11521" max="11521" width="8.42578125" customWidth="1"/>
    <col min="11522" max="11522" width="64.28515625" bestFit="1" customWidth="1"/>
    <col min="11523" max="11523" width="9.42578125" customWidth="1"/>
    <col min="11524" max="11524" width="16.7109375" customWidth="1"/>
    <col min="11777" max="11777" width="8.42578125" customWidth="1"/>
    <col min="11778" max="11778" width="64.28515625" bestFit="1" customWidth="1"/>
    <col min="11779" max="11779" width="9.42578125" customWidth="1"/>
    <col min="11780" max="11780" width="16.7109375" customWidth="1"/>
    <col min="12033" max="12033" width="8.42578125" customWidth="1"/>
    <col min="12034" max="12034" width="64.28515625" bestFit="1" customWidth="1"/>
    <col min="12035" max="12035" width="9.42578125" customWidth="1"/>
    <col min="12036" max="12036" width="16.7109375" customWidth="1"/>
    <col min="12289" max="12289" width="8.42578125" customWidth="1"/>
    <col min="12290" max="12290" width="64.28515625" bestFit="1" customWidth="1"/>
    <col min="12291" max="12291" width="9.42578125" customWidth="1"/>
    <col min="12292" max="12292" width="16.7109375" customWidth="1"/>
    <col min="12545" max="12545" width="8.42578125" customWidth="1"/>
    <col min="12546" max="12546" width="64.28515625" bestFit="1" customWidth="1"/>
    <col min="12547" max="12547" width="9.42578125" customWidth="1"/>
    <col min="12548" max="12548" width="16.7109375" customWidth="1"/>
    <col min="12801" max="12801" width="8.42578125" customWidth="1"/>
    <col min="12802" max="12802" width="64.28515625" bestFit="1" customWidth="1"/>
    <col min="12803" max="12803" width="9.42578125" customWidth="1"/>
    <col min="12804" max="12804" width="16.7109375" customWidth="1"/>
    <col min="13057" max="13057" width="8.42578125" customWidth="1"/>
    <col min="13058" max="13058" width="64.28515625" bestFit="1" customWidth="1"/>
    <col min="13059" max="13059" width="9.42578125" customWidth="1"/>
    <col min="13060" max="13060" width="16.7109375" customWidth="1"/>
    <col min="13313" max="13313" width="8.42578125" customWidth="1"/>
    <col min="13314" max="13314" width="64.28515625" bestFit="1" customWidth="1"/>
    <col min="13315" max="13315" width="9.42578125" customWidth="1"/>
    <col min="13316" max="13316" width="16.7109375" customWidth="1"/>
    <col min="13569" max="13569" width="8.42578125" customWidth="1"/>
    <col min="13570" max="13570" width="64.28515625" bestFit="1" customWidth="1"/>
    <col min="13571" max="13571" width="9.42578125" customWidth="1"/>
    <col min="13572" max="13572" width="16.7109375" customWidth="1"/>
    <col min="13825" max="13825" width="8.42578125" customWidth="1"/>
    <col min="13826" max="13826" width="64.28515625" bestFit="1" customWidth="1"/>
    <col min="13827" max="13827" width="9.42578125" customWidth="1"/>
    <col min="13828" max="13828" width="16.7109375" customWidth="1"/>
    <col min="14081" max="14081" width="8.42578125" customWidth="1"/>
    <col min="14082" max="14082" width="64.28515625" bestFit="1" customWidth="1"/>
    <col min="14083" max="14083" width="9.42578125" customWidth="1"/>
    <col min="14084" max="14084" width="16.7109375" customWidth="1"/>
    <col min="14337" max="14337" width="8.42578125" customWidth="1"/>
    <col min="14338" max="14338" width="64.28515625" bestFit="1" customWidth="1"/>
    <col min="14339" max="14339" width="9.42578125" customWidth="1"/>
    <col min="14340" max="14340" width="16.7109375" customWidth="1"/>
    <col min="14593" max="14593" width="8.42578125" customWidth="1"/>
    <col min="14594" max="14594" width="64.28515625" bestFit="1" customWidth="1"/>
    <col min="14595" max="14595" width="9.42578125" customWidth="1"/>
    <col min="14596" max="14596" width="16.7109375" customWidth="1"/>
    <col min="14849" max="14849" width="8.42578125" customWidth="1"/>
    <col min="14850" max="14850" width="64.28515625" bestFit="1" customWidth="1"/>
    <col min="14851" max="14851" width="9.42578125" customWidth="1"/>
    <col min="14852" max="14852" width="16.7109375" customWidth="1"/>
    <col min="15105" max="15105" width="8.42578125" customWidth="1"/>
    <col min="15106" max="15106" width="64.28515625" bestFit="1" customWidth="1"/>
    <col min="15107" max="15107" width="9.42578125" customWidth="1"/>
    <col min="15108" max="15108" width="16.7109375" customWidth="1"/>
    <col min="15361" max="15361" width="8.42578125" customWidth="1"/>
    <col min="15362" max="15362" width="64.28515625" bestFit="1" customWidth="1"/>
    <col min="15363" max="15363" width="9.42578125" customWidth="1"/>
    <col min="15364" max="15364" width="16.7109375" customWidth="1"/>
    <col min="15617" max="15617" width="8.42578125" customWidth="1"/>
    <col min="15618" max="15618" width="64.28515625" bestFit="1" customWidth="1"/>
    <col min="15619" max="15619" width="9.42578125" customWidth="1"/>
    <col min="15620" max="15620" width="16.7109375" customWidth="1"/>
    <col min="15873" max="15873" width="8.42578125" customWidth="1"/>
    <col min="15874" max="15874" width="64.28515625" bestFit="1" customWidth="1"/>
    <col min="15875" max="15875" width="9.42578125" customWidth="1"/>
    <col min="15876" max="15876" width="16.7109375" customWidth="1"/>
    <col min="16129" max="16129" width="8.42578125" customWidth="1"/>
    <col min="16130" max="16130" width="64.28515625" bestFit="1" customWidth="1"/>
    <col min="16131" max="16131" width="9.42578125" customWidth="1"/>
    <col min="16132" max="16132" width="16.7109375" customWidth="1"/>
  </cols>
  <sheetData>
    <row r="1" spans="1:4" ht="42.6" customHeight="1" thickBot="1" x14ac:dyDescent="0.3">
      <c r="A1" s="1"/>
      <c r="B1" s="2" t="s">
        <v>552</v>
      </c>
      <c r="C1" s="3"/>
      <c r="D1" s="4" t="s">
        <v>0</v>
      </c>
    </row>
    <row r="2" spans="1:4" ht="26.25" thickBot="1" x14ac:dyDescent="0.3">
      <c r="A2" s="5" t="s">
        <v>1</v>
      </c>
      <c r="B2" s="6" t="s">
        <v>2</v>
      </c>
      <c r="C2" s="7" t="s">
        <v>3</v>
      </c>
      <c r="D2" s="8" t="s">
        <v>4</v>
      </c>
    </row>
    <row r="3" spans="1:4" x14ac:dyDescent="0.25">
      <c r="A3" s="9" t="s">
        <v>5</v>
      </c>
      <c r="B3" s="10" t="s">
        <v>6</v>
      </c>
      <c r="C3" s="11" t="s">
        <v>7</v>
      </c>
      <c r="D3" s="12"/>
    </row>
    <row r="4" spans="1:4" x14ac:dyDescent="0.25">
      <c r="A4" s="13" t="s">
        <v>8</v>
      </c>
      <c r="B4" s="14" t="s">
        <v>9</v>
      </c>
      <c r="C4" s="15" t="s">
        <v>10</v>
      </c>
      <c r="D4" s="16"/>
    </row>
    <row r="5" spans="1:4" x14ac:dyDescent="0.25">
      <c r="A5" s="13" t="s">
        <v>11</v>
      </c>
      <c r="B5" s="14" t="s">
        <v>12</v>
      </c>
      <c r="C5" s="15" t="s">
        <v>13</v>
      </c>
      <c r="D5" s="16"/>
    </row>
    <row r="6" spans="1:4" x14ac:dyDescent="0.25">
      <c r="A6" s="13" t="s">
        <v>14</v>
      </c>
      <c r="B6" s="17" t="s">
        <v>15</v>
      </c>
      <c r="C6" s="15" t="s">
        <v>16</v>
      </c>
      <c r="D6" s="16"/>
    </row>
    <row r="7" spans="1:4" x14ac:dyDescent="0.25">
      <c r="A7" s="13" t="s">
        <v>17</v>
      </c>
      <c r="B7" s="17" t="s">
        <v>18</v>
      </c>
      <c r="C7" s="15" t="s">
        <v>19</v>
      </c>
      <c r="D7" s="16"/>
    </row>
    <row r="8" spans="1:4" x14ac:dyDescent="0.25">
      <c r="A8" s="13" t="s">
        <v>20</v>
      </c>
      <c r="B8" s="17" t="s">
        <v>21</v>
      </c>
      <c r="C8" s="15" t="s">
        <v>22</v>
      </c>
      <c r="D8" s="16"/>
    </row>
    <row r="9" spans="1:4" x14ac:dyDescent="0.25">
      <c r="A9" s="13" t="s">
        <v>23</v>
      </c>
      <c r="B9" s="17" t="s">
        <v>24</v>
      </c>
      <c r="C9" s="15" t="s">
        <v>25</v>
      </c>
      <c r="D9" s="16"/>
    </row>
    <row r="10" spans="1:4" x14ac:dyDescent="0.25">
      <c r="A10" s="13" t="s">
        <v>26</v>
      </c>
      <c r="B10" s="17" t="s">
        <v>27</v>
      </c>
      <c r="C10" s="15" t="s">
        <v>28</v>
      </c>
      <c r="D10" s="16"/>
    </row>
    <row r="11" spans="1:4" x14ac:dyDescent="0.25">
      <c r="A11" s="13" t="s">
        <v>29</v>
      </c>
      <c r="B11" s="18" t="s">
        <v>30</v>
      </c>
      <c r="C11" s="15" t="s">
        <v>31</v>
      </c>
      <c r="D11" s="16"/>
    </row>
    <row r="12" spans="1:4" x14ac:dyDescent="0.25">
      <c r="A12" s="13" t="s">
        <v>32</v>
      </c>
      <c r="B12" s="18" t="s">
        <v>33</v>
      </c>
      <c r="C12" s="15" t="s">
        <v>34</v>
      </c>
      <c r="D12" s="16"/>
    </row>
    <row r="13" spans="1:4" x14ac:dyDescent="0.25">
      <c r="A13" s="13" t="s">
        <v>35</v>
      </c>
      <c r="B13" s="18" t="s">
        <v>36</v>
      </c>
      <c r="C13" s="15" t="s">
        <v>37</v>
      </c>
      <c r="D13" s="16"/>
    </row>
    <row r="14" spans="1:4" x14ac:dyDescent="0.25">
      <c r="A14" s="13" t="s">
        <v>38</v>
      </c>
      <c r="B14" s="18" t="s">
        <v>39</v>
      </c>
      <c r="C14" s="15" t="s">
        <v>40</v>
      </c>
      <c r="D14" s="16"/>
    </row>
    <row r="15" spans="1:4" x14ac:dyDescent="0.25">
      <c r="A15" s="13" t="s">
        <v>41</v>
      </c>
      <c r="B15" s="18" t="s">
        <v>42</v>
      </c>
      <c r="C15" s="15" t="s">
        <v>43</v>
      </c>
      <c r="D15" s="16"/>
    </row>
    <row r="16" spans="1:4" x14ac:dyDescent="0.25">
      <c r="A16" s="19" t="s">
        <v>44</v>
      </c>
      <c r="B16" s="20" t="s">
        <v>45</v>
      </c>
      <c r="C16" s="21" t="s">
        <v>46</v>
      </c>
      <c r="D16" s="22">
        <f>SUM(D3:D15)</f>
        <v>0</v>
      </c>
    </row>
    <row r="17" spans="1:4" x14ac:dyDescent="0.25">
      <c r="A17" s="13" t="s">
        <v>47</v>
      </c>
      <c r="B17" s="18" t="s">
        <v>48</v>
      </c>
      <c r="C17" s="15" t="s">
        <v>49</v>
      </c>
      <c r="D17" s="16"/>
    </row>
    <row r="18" spans="1:4" ht="25.5" x14ac:dyDescent="0.25">
      <c r="A18" s="13" t="s">
        <v>50</v>
      </c>
      <c r="B18" s="18" t="s">
        <v>51</v>
      </c>
      <c r="C18" s="15" t="s">
        <v>52</v>
      </c>
      <c r="D18" s="16"/>
    </row>
    <row r="19" spans="1:4" x14ac:dyDescent="0.25">
      <c r="A19" s="13" t="s">
        <v>53</v>
      </c>
      <c r="B19" s="23" t="s">
        <v>54</v>
      </c>
      <c r="C19" s="15" t="s">
        <v>55</v>
      </c>
      <c r="D19" s="16"/>
    </row>
    <row r="20" spans="1:4" x14ac:dyDescent="0.25">
      <c r="A20" s="19" t="s">
        <v>56</v>
      </c>
      <c r="B20" s="24" t="s">
        <v>57</v>
      </c>
      <c r="C20" s="21" t="s">
        <v>58</v>
      </c>
      <c r="D20" s="22">
        <f>SUM(D17:D19)</f>
        <v>0</v>
      </c>
    </row>
    <row r="21" spans="1:4" ht="15.75" thickBot="1" x14ac:dyDescent="0.3">
      <c r="A21" s="25" t="s">
        <v>59</v>
      </c>
      <c r="B21" s="26" t="s">
        <v>60</v>
      </c>
      <c r="C21" s="27" t="s">
        <v>61</v>
      </c>
      <c r="D21" s="28">
        <f>SUM(D20,D16)</f>
        <v>0</v>
      </c>
    </row>
    <row r="22" spans="1:4" ht="15.75" thickBot="1" x14ac:dyDescent="0.3">
      <c r="A22" s="29" t="s">
        <v>62</v>
      </c>
      <c r="B22" s="30" t="s">
        <v>63</v>
      </c>
      <c r="C22" s="31" t="s">
        <v>64</v>
      </c>
      <c r="D22" s="32">
        <f>+D17*0.155</f>
        <v>0</v>
      </c>
    </row>
    <row r="23" spans="1:4" x14ac:dyDescent="0.25">
      <c r="A23" s="33" t="s">
        <v>65</v>
      </c>
      <c r="B23" s="34" t="s">
        <v>66</v>
      </c>
      <c r="C23" s="35" t="s">
        <v>67</v>
      </c>
      <c r="D23" s="36">
        <v>0</v>
      </c>
    </row>
    <row r="24" spans="1:4" x14ac:dyDescent="0.25">
      <c r="A24" s="13" t="s">
        <v>68</v>
      </c>
      <c r="B24" s="18" t="s">
        <v>69</v>
      </c>
      <c r="C24" s="15" t="s">
        <v>70</v>
      </c>
      <c r="D24" s="16">
        <v>400000</v>
      </c>
    </row>
    <row r="25" spans="1:4" x14ac:dyDescent="0.25">
      <c r="A25" s="13" t="s">
        <v>71</v>
      </c>
      <c r="B25" s="18" t="s">
        <v>72</v>
      </c>
      <c r="C25" s="15" t="s">
        <v>73</v>
      </c>
      <c r="D25" s="16"/>
    </row>
    <row r="26" spans="1:4" x14ac:dyDescent="0.25">
      <c r="A26" s="19" t="s">
        <v>74</v>
      </c>
      <c r="B26" s="24" t="s">
        <v>75</v>
      </c>
      <c r="C26" s="21" t="s">
        <v>76</v>
      </c>
      <c r="D26" s="22">
        <f>SUM(D23:D25)</f>
        <v>400000</v>
      </c>
    </row>
    <row r="27" spans="1:4" x14ac:dyDescent="0.25">
      <c r="A27" s="13" t="s">
        <v>77</v>
      </c>
      <c r="B27" s="18" t="s">
        <v>78</v>
      </c>
      <c r="C27" s="15" t="s">
        <v>79</v>
      </c>
      <c r="D27" s="16"/>
    </row>
    <row r="28" spans="1:4" x14ac:dyDescent="0.25">
      <c r="A28" s="13" t="s">
        <v>80</v>
      </c>
      <c r="B28" s="18" t="s">
        <v>81</v>
      </c>
      <c r="C28" s="15" t="s">
        <v>82</v>
      </c>
      <c r="D28" s="16"/>
    </row>
    <row r="29" spans="1:4" s="37" customFormat="1" ht="12.75" x14ac:dyDescent="0.2">
      <c r="A29" s="19" t="s">
        <v>83</v>
      </c>
      <c r="B29" s="24" t="s">
        <v>84</v>
      </c>
      <c r="C29" s="21" t="s">
        <v>85</v>
      </c>
      <c r="D29" s="22">
        <f>SUM(D27:D28)</f>
        <v>0</v>
      </c>
    </row>
    <row r="30" spans="1:4" x14ac:dyDescent="0.25">
      <c r="A30" s="13" t="s">
        <v>86</v>
      </c>
      <c r="B30" s="18" t="s">
        <v>87</v>
      </c>
      <c r="C30" s="15" t="s">
        <v>88</v>
      </c>
      <c r="D30" s="16"/>
    </row>
    <row r="31" spans="1:4" x14ac:dyDescent="0.25">
      <c r="A31" s="13" t="s">
        <v>89</v>
      </c>
      <c r="B31" s="18" t="s">
        <v>90</v>
      </c>
      <c r="C31" s="15" t="s">
        <v>91</v>
      </c>
      <c r="D31" s="16"/>
    </row>
    <row r="32" spans="1:4" x14ac:dyDescent="0.25">
      <c r="A32" s="13" t="s">
        <v>92</v>
      </c>
      <c r="B32" s="18" t="s">
        <v>93</v>
      </c>
      <c r="C32" s="15" t="s">
        <v>94</v>
      </c>
      <c r="D32" s="16"/>
    </row>
    <row r="33" spans="1:4" x14ac:dyDescent="0.25">
      <c r="A33" s="13" t="s">
        <v>95</v>
      </c>
      <c r="B33" s="18" t="s">
        <v>96</v>
      </c>
      <c r="C33" s="15" t="s">
        <v>97</v>
      </c>
      <c r="D33" s="16"/>
    </row>
    <row r="34" spans="1:4" x14ac:dyDescent="0.25">
      <c r="A34" s="13" t="s">
        <v>98</v>
      </c>
      <c r="B34" s="38" t="s">
        <v>99</v>
      </c>
      <c r="C34" s="15" t="s">
        <v>100</v>
      </c>
      <c r="D34" s="16"/>
    </row>
    <row r="35" spans="1:4" x14ac:dyDescent="0.25">
      <c r="A35" s="13" t="s">
        <v>101</v>
      </c>
      <c r="B35" s="23" t="s">
        <v>102</v>
      </c>
      <c r="C35" s="15" t="s">
        <v>103</v>
      </c>
      <c r="D35" s="16">
        <v>0</v>
      </c>
    </row>
    <row r="36" spans="1:4" x14ac:dyDescent="0.25">
      <c r="A36" s="13" t="s">
        <v>104</v>
      </c>
      <c r="B36" s="18" t="s">
        <v>105</v>
      </c>
      <c r="C36" s="15" t="s">
        <v>106</v>
      </c>
      <c r="D36" s="16">
        <v>420000</v>
      </c>
    </row>
    <row r="37" spans="1:4" s="37" customFormat="1" ht="12.75" x14ac:dyDescent="0.2">
      <c r="A37" s="19" t="s">
        <v>107</v>
      </c>
      <c r="B37" s="24" t="s">
        <v>108</v>
      </c>
      <c r="C37" s="21" t="s">
        <v>109</v>
      </c>
      <c r="D37" s="22">
        <f>SUM(D30:D36)</f>
        <v>420000</v>
      </c>
    </row>
    <row r="38" spans="1:4" x14ac:dyDescent="0.25">
      <c r="A38" s="13" t="s">
        <v>110</v>
      </c>
      <c r="B38" s="18" t="s">
        <v>111</v>
      </c>
      <c r="C38" s="15" t="s">
        <v>112</v>
      </c>
      <c r="D38" s="16">
        <v>0</v>
      </c>
    </row>
    <row r="39" spans="1:4" x14ac:dyDescent="0.25">
      <c r="A39" s="13" t="s">
        <v>113</v>
      </c>
      <c r="B39" s="18" t="s">
        <v>114</v>
      </c>
      <c r="C39" s="15" t="s">
        <v>115</v>
      </c>
      <c r="D39" s="16"/>
    </row>
    <row r="40" spans="1:4" s="37" customFormat="1" ht="12.75" x14ac:dyDescent="0.2">
      <c r="A40" s="19" t="s">
        <v>116</v>
      </c>
      <c r="B40" s="24" t="s">
        <v>117</v>
      </c>
      <c r="C40" s="21" t="s">
        <v>118</v>
      </c>
      <c r="D40" s="22">
        <f>SUM(D38:D39)</f>
        <v>0</v>
      </c>
    </row>
    <row r="41" spans="1:4" x14ac:dyDescent="0.25">
      <c r="A41" s="13" t="s">
        <v>119</v>
      </c>
      <c r="B41" s="39" t="s">
        <v>120</v>
      </c>
      <c r="C41" s="15" t="s">
        <v>121</v>
      </c>
      <c r="D41" s="16">
        <v>221000</v>
      </c>
    </row>
    <row r="42" spans="1:4" x14ac:dyDescent="0.25">
      <c r="A42" s="13" t="s">
        <v>122</v>
      </c>
      <c r="B42" s="39" t="s">
        <v>123</v>
      </c>
      <c r="C42" s="15" t="s">
        <v>124</v>
      </c>
      <c r="D42" s="16"/>
    </row>
    <row r="43" spans="1:4" x14ac:dyDescent="0.25">
      <c r="A43" s="13" t="s">
        <v>125</v>
      </c>
      <c r="B43" s="18" t="s">
        <v>126</v>
      </c>
      <c r="C43" s="15" t="s">
        <v>127</v>
      </c>
      <c r="D43" s="16"/>
    </row>
    <row r="44" spans="1:4" x14ac:dyDescent="0.25">
      <c r="A44" s="13" t="s">
        <v>128</v>
      </c>
      <c r="B44" s="18" t="s">
        <v>129</v>
      </c>
      <c r="C44" s="15" t="s">
        <v>130</v>
      </c>
      <c r="D44" s="16">
        <v>0</v>
      </c>
    </row>
    <row r="45" spans="1:4" x14ac:dyDescent="0.25">
      <c r="A45" s="13" t="s">
        <v>131</v>
      </c>
      <c r="B45" s="18" t="s">
        <v>132</v>
      </c>
      <c r="C45" s="15" t="s">
        <v>133</v>
      </c>
      <c r="D45" s="16">
        <f>8047-1000</f>
        <v>7047</v>
      </c>
    </row>
    <row r="46" spans="1:4" s="37" customFormat="1" ht="12.75" x14ac:dyDescent="0.2">
      <c r="A46" s="19" t="s">
        <v>134</v>
      </c>
      <c r="B46" s="24" t="s">
        <v>135</v>
      </c>
      <c r="C46" s="21" t="s">
        <v>136</v>
      </c>
      <c r="D46" s="22">
        <f>SUM(D41:D45)</f>
        <v>228047</v>
      </c>
    </row>
    <row r="47" spans="1:4" ht="15.75" thickBot="1" x14ac:dyDescent="0.3">
      <c r="A47" s="40" t="s">
        <v>137</v>
      </c>
      <c r="B47" s="41" t="s">
        <v>138</v>
      </c>
      <c r="C47" s="42" t="s">
        <v>139</v>
      </c>
      <c r="D47" s="43">
        <f>SUM(D46,D40,D37,D29,D26)</f>
        <v>1048047</v>
      </c>
    </row>
    <row r="48" spans="1:4" x14ac:dyDescent="0.25">
      <c r="A48" s="9" t="s">
        <v>140</v>
      </c>
      <c r="B48" s="44" t="s">
        <v>141</v>
      </c>
      <c r="C48" s="45" t="s">
        <v>142</v>
      </c>
      <c r="D48" s="12"/>
    </row>
    <row r="49" spans="1:4" x14ac:dyDescent="0.25">
      <c r="A49" s="13" t="s">
        <v>143</v>
      </c>
      <c r="B49" s="39" t="s">
        <v>144</v>
      </c>
      <c r="C49" s="15" t="s">
        <v>145</v>
      </c>
      <c r="D49" s="16"/>
    </row>
    <row r="50" spans="1:4" x14ac:dyDescent="0.25">
      <c r="A50" s="13" t="s">
        <v>146</v>
      </c>
      <c r="B50" s="46" t="s">
        <v>147</v>
      </c>
      <c r="C50" s="15" t="s">
        <v>148</v>
      </c>
      <c r="D50" s="16"/>
    </row>
    <row r="51" spans="1:4" x14ac:dyDescent="0.25">
      <c r="A51" s="13" t="s">
        <v>149</v>
      </c>
      <c r="B51" s="46" t="s">
        <v>150</v>
      </c>
      <c r="C51" s="15" t="s">
        <v>151</v>
      </c>
      <c r="D51" s="16"/>
    </row>
    <row r="52" spans="1:4" x14ac:dyDescent="0.25">
      <c r="A52" s="13" t="s">
        <v>152</v>
      </c>
      <c r="B52" s="46" t="s">
        <v>153</v>
      </c>
      <c r="C52" s="15" t="s">
        <v>154</v>
      </c>
      <c r="D52" s="16"/>
    </row>
    <row r="53" spans="1:4" x14ac:dyDescent="0.25">
      <c r="A53" s="13" t="s">
        <v>155</v>
      </c>
      <c r="B53" s="39" t="s">
        <v>156</v>
      </c>
      <c r="C53" s="15" t="s">
        <v>157</v>
      </c>
      <c r="D53" s="16"/>
    </row>
    <row r="54" spans="1:4" x14ac:dyDescent="0.25">
      <c r="A54" s="13" t="s">
        <v>158</v>
      </c>
      <c r="B54" s="39" t="s">
        <v>159</v>
      </c>
      <c r="C54" s="15" t="s">
        <v>160</v>
      </c>
      <c r="D54" s="16"/>
    </row>
    <row r="55" spans="1:4" x14ac:dyDescent="0.25">
      <c r="A55" s="13" t="s">
        <v>161</v>
      </c>
      <c r="B55" s="39" t="s">
        <v>162</v>
      </c>
      <c r="C55" s="15" t="s">
        <v>163</v>
      </c>
      <c r="D55" s="16"/>
    </row>
    <row r="56" spans="1:4" x14ac:dyDescent="0.25">
      <c r="A56" s="47" t="s">
        <v>164</v>
      </c>
      <c r="B56" s="48" t="s">
        <v>165</v>
      </c>
      <c r="C56" s="49" t="s">
        <v>166</v>
      </c>
      <c r="D56" s="50">
        <f>SUM(D48:D55)</f>
        <v>0</v>
      </c>
    </row>
    <row r="57" spans="1:4" x14ac:dyDescent="0.25">
      <c r="A57" s="13" t="s">
        <v>167</v>
      </c>
      <c r="B57" s="51" t="s">
        <v>168</v>
      </c>
      <c r="C57" s="15" t="s">
        <v>169</v>
      </c>
      <c r="D57" s="16"/>
    </row>
    <row r="58" spans="1:4" x14ac:dyDescent="0.25">
      <c r="A58" s="13">
        <v>56</v>
      </c>
      <c r="B58" s="51" t="s">
        <v>170</v>
      </c>
      <c r="C58" s="15" t="s">
        <v>171</v>
      </c>
      <c r="D58" s="16"/>
    </row>
    <row r="59" spans="1:4" x14ac:dyDescent="0.25">
      <c r="A59" s="13">
        <v>57</v>
      </c>
      <c r="B59" s="51" t="s">
        <v>172</v>
      </c>
      <c r="C59" s="15" t="s">
        <v>173</v>
      </c>
      <c r="D59" s="16"/>
    </row>
    <row r="60" spans="1:4" x14ac:dyDescent="0.25">
      <c r="A60" s="13">
        <v>58</v>
      </c>
      <c r="B60" s="51" t="s">
        <v>174</v>
      </c>
      <c r="C60" s="15" t="s">
        <v>175</v>
      </c>
      <c r="D60" s="16"/>
    </row>
    <row r="61" spans="1:4" x14ac:dyDescent="0.25">
      <c r="A61" s="13">
        <v>59</v>
      </c>
      <c r="B61" s="51" t="s">
        <v>176</v>
      </c>
      <c r="C61" s="15" t="s">
        <v>177</v>
      </c>
      <c r="D61" s="50">
        <f>SUM(D57:D60)</f>
        <v>0</v>
      </c>
    </row>
    <row r="62" spans="1:4" ht="25.5" x14ac:dyDescent="0.25">
      <c r="A62" s="13">
        <v>60</v>
      </c>
      <c r="B62" s="51" t="s">
        <v>178</v>
      </c>
      <c r="C62" s="15" t="s">
        <v>179</v>
      </c>
      <c r="D62" s="16"/>
    </row>
    <row r="63" spans="1:4" ht="25.5" x14ac:dyDescent="0.25">
      <c r="A63" s="13">
        <v>61</v>
      </c>
      <c r="B63" s="51" t="s">
        <v>180</v>
      </c>
      <c r="C63" s="15" t="s">
        <v>181</v>
      </c>
      <c r="D63" s="16"/>
    </row>
    <row r="64" spans="1:4" ht="25.5" x14ac:dyDescent="0.25">
      <c r="A64" s="13">
        <v>62</v>
      </c>
      <c r="B64" s="51" t="s">
        <v>182</v>
      </c>
      <c r="C64" s="15" t="s">
        <v>183</v>
      </c>
      <c r="D64" s="16"/>
    </row>
    <row r="65" spans="1:4" x14ac:dyDescent="0.25">
      <c r="A65" s="13">
        <v>63</v>
      </c>
      <c r="B65" s="51" t="s">
        <v>184</v>
      </c>
      <c r="C65" s="15" t="s">
        <v>185</v>
      </c>
      <c r="D65" s="16"/>
    </row>
    <row r="66" spans="1:4" ht="25.5" x14ac:dyDescent="0.25">
      <c r="A66" s="13">
        <v>64</v>
      </c>
      <c r="B66" s="51" t="s">
        <v>186</v>
      </c>
      <c r="C66" s="15" t="s">
        <v>187</v>
      </c>
      <c r="D66" s="16"/>
    </row>
    <row r="67" spans="1:4" ht="25.5" x14ac:dyDescent="0.25">
      <c r="A67" s="13">
        <v>65</v>
      </c>
      <c r="B67" s="51" t="s">
        <v>188</v>
      </c>
      <c r="C67" s="15" t="s">
        <v>189</v>
      </c>
      <c r="D67" s="16"/>
    </row>
    <row r="68" spans="1:4" x14ac:dyDescent="0.25">
      <c r="A68" s="13">
        <v>66</v>
      </c>
      <c r="B68" s="51" t="s">
        <v>190</v>
      </c>
      <c r="C68" s="15" t="s">
        <v>191</v>
      </c>
      <c r="D68" s="16"/>
    </row>
    <row r="69" spans="1:4" x14ac:dyDescent="0.25">
      <c r="A69" s="13">
        <v>67</v>
      </c>
      <c r="B69" s="52" t="s">
        <v>192</v>
      </c>
      <c r="C69" s="15" t="s">
        <v>193</v>
      </c>
      <c r="D69" s="16"/>
    </row>
    <row r="70" spans="1:4" x14ac:dyDescent="0.25">
      <c r="A70" s="13">
        <v>68</v>
      </c>
      <c r="B70" s="51" t="s">
        <v>194</v>
      </c>
      <c r="C70" s="15" t="s">
        <v>195</v>
      </c>
      <c r="D70" s="16"/>
    </row>
    <row r="71" spans="1:4" x14ac:dyDescent="0.25">
      <c r="A71" s="13">
        <v>69</v>
      </c>
      <c r="B71" s="51" t="s">
        <v>196</v>
      </c>
      <c r="C71" s="15" t="s">
        <v>197</v>
      </c>
      <c r="D71" s="16"/>
    </row>
    <row r="72" spans="1:4" x14ac:dyDescent="0.25">
      <c r="A72" s="13">
        <v>70</v>
      </c>
      <c r="B72" s="52" t="s">
        <v>198</v>
      </c>
      <c r="C72" s="15" t="s">
        <v>199</v>
      </c>
      <c r="D72" s="16">
        <v>0</v>
      </c>
    </row>
    <row r="73" spans="1:4" x14ac:dyDescent="0.25">
      <c r="A73" s="47">
        <v>71</v>
      </c>
      <c r="B73" s="48" t="s">
        <v>200</v>
      </c>
      <c r="C73" s="49" t="s">
        <v>201</v>
      </c>
      <c r="D73" s="53">
        <f>SUM(D62:D72)</f>
        <v>0</v>
      </c>
    </row>
    <row r="74" spans="1:4" x14ac:dyDescent="0.25">
      <c r="A74" s="13">
        <v>72</v>
      </c>
      <c r="B74" s="54" t="s">
        <v>202</v>
      </c>
      <c r="C74" s="15" t="s">
        <v>203</v>
      </c>
      <c r="D74" s="16"/>
    </row>
    <row r="75" spans="1:4" x14ac:dyDescent="0.25">
      <c r="A75" s="13">
        <v>73</v>
      </c>
      <c r="B75" s="54" t="s">
        <v>204</v>
      </c>
      <c r="C75" s="15" t="s">
        <v>205</v>
      </c>
      <c r="D75" s="16"/>
    </row>
    <row r="76" spans="1:4" x14ac:dyDescent="0.25">
      <c r="A76" s="13">
        <v>74</v>
      </c>
      <c r="B76" s="54" t="s">
        <v>206</v>
      </c>
      <c r="C76" s="15" t="s">
        <v>207</v>
      </c>
      <c r="D76" s="16"/>
    </row>
    <row r="77" spans="1:4" x14ac:dyDescent="0.25">
      <c r="A77" s="13">
        <v>75</v>
      </c>
      <c r="B77" s="54" t="s">
        <v>208</v>
      </c>
      <c r="C77" s="15" t="s">
        <v>209</v>
      </c>
      <c r="D77" s="16">
        <v>0</v>
      </c>
    </row>
    <row r="78" spans="1:4" x14ac:dyDescent="0.25">
      <c r="A78" s="13">
        <v>76</v>
      </c>
      <c r="B78" s="23" t="s">
        <v>210</v>
      </c>
      <c r="C78" s="15" t="s">
        <v>211</v>
      </c>
      <c r="D78" s="16"/>
    </row>
    <row r="79" spans="1:4" x14ac:dyDescent="0.25">
      <c r="A79" s="13">
        <v>77</v>
      </c>
      <c r="B79" s="23" t="s">
        <v>212</v>
      </c>
      <c r="C79" s="15" t="s">
        <v>213</v>
      </c>
      <c r="D79" s="16"/>
    </row>
    <row r="80" spans="1:4" x14ac:dyDescent="0.25">
      <c r="A80" s="13">
        <v>78</v>
      </c>
      <c r="B80" s="55" t="s">
        <v>214</v>
      </c>
      <c r="C80" s="15" t="s">
        <v>215</v>
      </c>
      <c r="D80" s="16">
        <v>0</v>
      </c>
    </row>
    <row r="81" spans="1:4" x14ac:dyDescent="0.25">
      <c r="A81" s="47">
        <v>79</v>
      </c>
      <c r="B81" s="56" t="s">
        <v>216</v>
      </c>
      <c r="C81" s="49" t="s">
        <v>217</v>
      </c>
      <c r="D81" s="50">
        <f>SUM(D74:D80)</f>
        <v>0</v>
      </c>
    </row>
    <row r="82" spans="1:4" x14ac:dyDescent="0.25">
      <c r="A82" s="13">
        <v>80</v>
      </c>
      <c r="B82" s="39" t="s">
        <v>218</v>
      </c>
      <c r="C82" s="15" t="s">
        <v>219</v>
      </c>
      <c r="D82" s="16"/>
    </row>
    <row r="83" spans="1:4" x14ac:dyDescent="0.25">
      <c r="A83" s="13">
        <v>81</v>
      </c>
      <c r="B83" s="39" t="s">
        <v>220</v>
      </c>
      <c r="C83" s="15" t="s">
        <v>221</v>
      </c>
      <c r="D83" s="16"/>
    </row>
    <row r="84" spans="1:4" x14ac:dyDescent="0.25">
      <c r="A84" s="13">
        <v>82</v>
      </c>
      <c r="B84" s="39" t="s">
        <v>222</v>
      </c>
      <c r="C84" s="15" t="s">
        <v>223</v>
      </c>
      <c r="D84" s="16"/>
    </row>
    <row r="85" spans="1:4" x14ac:dyDescent="0.25">
      <c r="A85" s="13">
        <v>83</v>
      </c>
      <c r="B85" s="39" t="s">
        <v>224</v>
      </c>
      <c r="C85" s="15" t="s">
        <v>225</v>
      </c>
      <c r="D85" s="16"/>
    </row>
    <row r="86" spans="1:4" x14ac:dyDescent="0.25">
      <c r="A86" s="47">
        <v>84</v>
      </c>
      <c r="B86" s="48" t="s">
        <v>226</v>
      </c>
      <c r="C86" s="49" t="s">
        <v>227</v>
      </c>
      <c r="D86" s="50">
        <f>SUM(D82:D85)</f>
        <v>0</v>
      </c>
    </row>
    <row r="87" spans="1:4" ht="25.5" x14ac:dyDescent="0.25">
      <c r="A87" s="13">
        <v>85</v>
      </c>
      <c r="B87" s="39" t="s">
        <v>228</v>
      </c>
      <c r="C87" s="15" t="s">
        <v>229</v>
      </c>
      <c r="D87" s="16"/>
    </row>
    <row r="88" spans="1:4" ht="25.5" x14ac:dyDescent="0.25">
      <c r="A88" s="13">
        <v>86</v>
      </c>
      <c r="B88" s="39" t="s">
        <v>230</v>
      </c>
      <c r="C88" s="15" t="s">
        <v>231</v>
      </c>
      <c r="D88" s="16"/>
    </row>
    <row r="89" spans="1:4" ht="25.5" x14ac:dyDescent="0.25">
      <c r="A89" s="13">
        <v>87</v>
      </c>
      <c r="B89" s="39" t="s">
        <v>232</v>
      </c>
      <c r="C89" s="15" t="s">
        <v>233</v>
      </c>
      <c r="D89" s="16"/>
    </row>
    <row r="90" spans="1:4" x14ac:dyDescent="0.25">
      <c r="A90" s="13">
        <v>88</v>
      </c>
      <c r="B90" s="39" t="s">
        <v>234</v>
      </c>
      <c r="C90" s="15" t="s">
        <v>235</v>
      </c>
      <c r="D90" s="16"/>
    </row>
    <row r="91" spans="1:4" ht="25.5" x14ac:dyDescent="0.25">
      <c r="A91" s="13">
        <v>89</v>
      </c>
      <c r="B91" s="39" t="s">
        <v>236</v>
      </c>
      <c r="C91" s="15" t="s">
        <v>237</v>
      </c>
      <c r="D91" s="16"/>
    </row>
    <row r="92" spans="1:4" ht="25.5" x14ac:dyDescent="0.25">
      <c r="A92" s="13">
        <v>90</v>
      </c>
      <c r="B92" s="39" t="s">
        <v>238</v>
      </c>
      <c r="C92" s="15" t="s">
        <v>239</v>
      </c>
      <c r="D92" s="16"/>
    </row>
    <row r="93" spans="1:4" x14ac:dyDescent="0.25">
      <c r="A93" s="13">
        <v>91</v>
      </c>
      <c r="B93" s="39" t="s">
        <v>240</v>
      </c>
      <c r="C93" s="15" t="s">
        <v>241</v>
      </c>
      <c r="D93" s="16"/>
    </row>
    <row r="94" spans="1:4" x14ac:dyDescent="0.25">
      <c r="A94" s="13">
        <v>92</v>
      </c>
      <c r="B94" s="39" t="s">
        <v>242</v>
      </c>
      <c r="C94" s="15" t="s">
        <v>243</v>
      </c>
      <c r="D94" s="16"/>
    </row>
    <row r="95" spans="1:4" x14ac:dyDescent="0.25">
      <c r="A95" s="13">
        <v>93</v>
      </c>
      <c r="B95" s="39" t="s">
        <v>244</v>
      </c>
      <c r="C95" s="15" t="s">
        <v>245</v>
      </c>
      <c r="D95" s="16"/>
    </row>
    <row r="96" spans="1:4" ht="15.75" thickBot="1" x14ac:dyDescent="0.3">
      <c r="A96" s="25">
        <v>94</v>
      </c>
      <c r="B96" s="57" t="s">
        <v>246</v>
      </c>
      <c r="C96" s="27" t="s">
        <v>247</v>
      </c>
      <c r="D96" s="28">
        <f>SUM(D87:D95)</f>
        <v>0</v>
      </c>
    </row>
    <row r="97" spans="1:4" ht="15.75" thickBot="1" x14ac:dyDescent="0.3">
      <c r="A97" s="29">
        <v>95</v>
      </c>
      <c r="B97" s="58" t="s">
        <v>248</v>
      </c>
      <c r="C97" s="31" t="s">
        <v>249</v>
      </c>
      <c r="D97" s="32">
        <f>SUM(D96,D86,D81,D73,D56,D47,D22,D21)</f>
        <v>1048047</v>
      </c>
    </row>
    <row r="98" spans="1:4" x14ac:dyDescent="0.25">
      <c r="D98" s="59"/>
    </row>
    <row r="99" spans="1:4" x14ac:dyDescent="0.25">
      <c r="D99" s="60"/>
    </row>
    <row r="101" spans="1:4" x14ac:dyDescent="0.25">
      <c r="D101" s="59"/>
    </row>
    <row r="102" spans="1:4" x14ac:dyDescent="0.25">
      <c r="D102" s="59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6"/>
  <sheetViews>
    <sheetView workbookViewId="0">
      <selection activeCell="B1" sqref="B1"/>
    </sheetView>
  </sheetViews>
  <sheetFormatPr defaultRowHeight="15" x14ac:dyDescent="0.25"/>
  <cols>
    <col min="1" max="1" width="5.5703125" bestFit="1" customWidth="1"/>
    <col min="2" max="2" width="64.28515625" bestFit="1" customWidth="1"/>
    <col min="3" max="3" width="6.28515625" bestFit="1" customWidth="1"/>
    <col min="4" max="4" width="17.28515625" customWidth="1"/>
    <col min="257" max="257" width="5.5703125" bestFit="1" customWidth="1"/>
    <col min="258" max="258" width="64.28515625" bestFit="1" customWidth="1"/>
    <col min="259" max="259" width="6.28515625" bestFit="1" customWidth="1"/>
    <col min="260" max="260" width="17.28515625" customWidth="1"/>
    <col min="513" max="513" width="5.5703125" bestFit="1" customWidth="1"/>
    <col min="514" max="514" width="64.28515625" bestFit="1" customWidth="1"/>
    <col min="515" max="515" width="6.28515625" bestFit="1" customWidth="1"/>
    <col min="516" max="516" width="17.28515625" customWidth="1"/>
    <col min="769" max="769" width="5.5703125" bestFit="1" customWidth="1"/>
    <col min="770" max="770" width="64.28515625" bestFit="1" customWidth="1"/>
    <col min="771" max="771" width="6.28515625" bestFit="1" customWidth="1"/>
    <col min="772" max="772" width="17.28515625" customWidth="1"/>
    <col min="1025" max="1025" width="5.5703125" bestFit="1" customWidth="1"/>
    <col min="1026" max="1026" width="64.28515625" bestFit="1" customWidth="1"/>
    <col min="1027" max="1027" width="6.28515625" bestFit="1" customWidth="1"/>
    <col min="1028" max="1028" width="17.28515625" customWidth="1"/>
    <col min="1281" max="1281" width="5.5703125" bestFit="1" customWidth="1"/>
    <col min="1282" max="1282" width="64.28515625" bestFit="1" customWidth="1"/>
    <col min="1283" max="1283" width="6.28515625" bestFit="1" customWidth="1"/>
    <col min="1284" max="1284" width="17.28515625" customWidth="1"/>
    <col min="1537" max="1537" width="5.5703125" bestFit="1" customWidth="1"/>
    <col min="1538" max="1538" width="64.28515625" bestFit="1" customWidth="1"/>
    <col min="1539" max="1539" width="6.28515625" bestFit="1" customWidth="1"/>
    <col min="1540" max="1540" width="17.28515625" customWidth="1"/>
    <col min="1793" max="1793" width="5.5703125" bestFit="1" customWidth="1"/>
    <col min="1794" max="1794" width="64.28515625" bestFit="1" customWidth="1"/>
    <col min="1795" max="1795" width="6.28515625" bestFit="1" customWidth="1"/>
    <col min="1796" max="1796" width="17.28515625" customWidth="1"/>
    <col min="2049" max="2049" width="5.5703125" bestFit="1" customWidth="1"/>
    <col min="2050" max="2050" width="64.28515625" bestFit="1" customWidth="1"/>
    <col min="2051" max="2051" width="6.28515625" bestFit="1" customWidth="1"/>
    <col min="2052" max="2052" width="17.28515625" customWidth="1"/>
    <col min="2305" max="2305" width="5.5703125" bestFit="1" customWidth="1"/>
    <col min="2306" max="2306" width="64.28515625" bestFit="1" customWidth="1"/>
    <col min="2307" max="2307" width="6.28515625" bestFit="1" customWidth="1"/>
    <col min="2308" max="2308" width="17.28515625" customWidth="1"/>
    <col min="2561" max="2561" width="5.5703125" bestFit="1" customWidth="1"/>
    <col min="2562" max="2562" width="64.28515625" bestFit="1" customWidth="1"/>
    <col min="2563" max="2563" width="6.28515625" bestFit="1" customWidth="1"/>
    <col min="2564" max="2564" width="17.28515625" customWidth="1"/>
    <col min="2817" max="2817" width="5.5703125" bestFit="1" customWidth="1"/>
    <col min="2818" max="2818" width="64.28515625" bestFit="1" customWidth="1"/>
    <col min="2819" max="2819" width="6.28515625" bestFit="1" customWidth="1"/>
    <col min="2820" max="2820" width="17.28515625" customWidth="1"/>
    <col min="3073" max="3073" width="5.5703125" bestFit="1" customWidth="1"/>
    <col min="3074" max="3074" width="64.28515625" bestFit="1" customWidth="1"/>
    <col min="3075" max="3075" width="6.28515625" bestFit="1" customWidth="1"/>
    <col min="3076" max="3076" width="17.28515625" customWidth="1"/>
    <col min="3329" max="3329" width="5.5703125" bestFit="1" customWidth="1"/>
    <col min="3330" max="3330" width="64.28515625" bestFit="1" customWidth="1"/>
    <col min="3331" max="3331" width="6.28515625" bestFit="1" customWidth="1"/>
    <col min="3332" max="3332" width="17.28515625" customWidth="1"/>
    <col min="3585" max="3585" width="5.5703125" bestFit="1" customWidth="1"/>
    <col min="3586" max="3586" width="64.28515625" bestFit="1" customWidth="1"/>
    <col min="3587" max="3587" width="6.28515625" bestFit="1" customWidth="1"/>
    <col min="3588" max="3588" width="17.28515625" customWidth="1"/>
    <col min="3841" max="3841" width="5.5703125" bestFit="1" customWidth="1"/>
    <col min="3842" max="3842" width="64.28515625" bestFit="1" customWidth="1"/>
    <col min="3843" max="3843" width="6.28515625" bestFit="1" customWidth="1"/>
    <col min="3844" max="3844" width="17.28515625" customWidth="1"/>
    <col min="4097" max="4097" width="5.5703125" bestFit="1" customWidth="1"/>
    <col min="4098" max="4098" width="64.28515625" bestFit="1" customWidth="1"/>
    <col min="4099" max="4099" width="6.28515625" bestFit="1" customWidth="1"/>
    <col min="4100" max="4100" width="17.28515625" customWidth="1"/>
    <col min="4353" max="4353" width="5.5703125" bestFit="1" customWidth="1"/>
    <col min="4354" max="4354" width="64.28515625" bestFit="1" customWidth="1"/>
    <col min="4355" max="4355" width="6.28515625" bestFit="1" customWidth="1"/>
    <col min="4356" max="4356" width="17.28515625" customWidth="1"/>
    <col min="4609" max="4609" width="5.5703125" bestFit="1" customWidth="1"/>
    <col min="4610" max="4610" width="64.28515625" bestFit="1" customWidth="1"/>
    <col min="4611" max="4611" width="6.28515625" bestFit="1" customWidth="1"/>
    <col min="4612" max="4612" width="17.28515625" customWidth="1"/>
    <col min="4865" max="4865" width="5.5703125" bestFit="1" customWidth="1"/>
    <col min="4866" max="4866" width="64.28515625" bestFit="1" customWidth="1"/>
    <col min="4867" max="4867" width="6.28515625" bestFit="1" customWidth="1"/>
    <col min="4868" max="4868" width="17.28515625" customWidth="1"/>
    <col min="5121" max="5121" width="5.5703125" bestFit="1" customWidth="1"/>
    <col min="5122" max="5122" width="64.28515625" bestFit="1" customWidth="1"/>
    <col min="5123" max="5123" width="6.28515625" bestFit="1" customWidth="1"/>
    <col min="5124" max="5124" width="17.28515625" customWidth="1"/>
    <col min="5377" max="5377" width="5.5703125" bestFit="1" customWidth="1"/>
    <col min="5378" max="5378" width="64.28515625" bestFit="1" customWidth="1"/>
    <col min="5379" max="5379" width="6.28515625" bestFit="1" customWidth="1"/>
    <col min="5380" max="5380" width="17.28515625" customWidth="1"/>
    <col min="5633" max="5633" width="5.5703125" bestFit="1" customWidth="1"/>
    <col min="5634" max="5634" width="64.28515625" bestFit="1" customWidth="1"/>
    <col min="5635" max="5635" width="6.28515625" bestFit="1" customWidth="1"/>
    <col min="5636" max="5636" width="17.28515625" customWidth="1"/>
    <col min="5889" max="5889" width="5.5703125" bestFit="1" customWidth="1"/>
    <col min="5890" max="5890" width="64.28515625" bestFit="1" customWidth="1"/>
    <col min="5891" max="5891" width="6.28515625" bestFit="1" customWidth="1"/>
    <col min="5892" max="5892" width="17.28515625" customWidth="1"/>
    <col min="6145" max="6145" width="5.5703125" bestFit="1" customWidth="1"/>
    <col min="6146" max="6146" width="64.28515625" bestFit="1" customWidth="1"/>
    <col min="6147" max="6147" width="6.28515625" bestFit="1" customWidth="1"/>
    <col min="6148" max="6148" width="17.28515625" customWidth="1"/>
    <col min="6401" max="6401" width="5.5703125" bestFit="1" customWidth="1"/>
    <col min="6402" max="6402" width="64.28515625" bestFit="1" customWidth="1"/>
    <col min="6403" max="6403" width="6.28515625" bestFit="1" customWidth="1"/>
    <col min="6404" max="6404" width="17.28515625" customWidth="1"/>
    <col min="6657" max="6657" width="5.5703125" bestFit="1" customWidth="1"/>
    <col min="6658" max="6658" width="64.28515625" bestFit="1" customWidth="1"/>
    <col min="6659" max="6659" width="6.28515625" bestFit="1" customWidth="1"/>
    <col min="6660" max="6660" width="17.28515625" customWidth="1"/>
    <col min="6913" max="6913" width="5.5703125" bestFit="1" customWidth="1"/>
    <col min="6914" max="6914" width="64.28515625" bestFit="1" customWidth="1"/>
    <col min="6915" max="6915" width="6.28515625" bestFit="1" customWidth="1"/>
    <col min="6916" max="6916" width="17.28515625" customWidth="1"/>
    <col min="7169" max="7169" width="5.5703125" bestFit="1" customWidth="1"/>
    <col min="7170" max="7170" width="64.28515625" bestFit="1" customWidth="1"/>
    <col min="7171" max="7171" width="6.28515625" bestFit="1" customWidth="1"/>
    <col min="7172" max="7172" width="17.28515625" customWidth="1"/>
    <col min="7425" max="7425" width="5.5703125" bestFit="1" customWidth="1"/>
    <col min="7426" max="7426" width="64.28515625" bestFit="1" customWidth="1"/>
    <col min="7427" max="7427" width="6.28515625" bestFit="1" customWidth="1"/>
    <col min="7428" max="7428" width="17.28515625" customWidth="1"/>
    <col min="7681" max="7681" width="5.5703125" bestFit="1" customWidth="1"/>
    <col min="7682" max="7682" width="64.28515625" bestFit="1" customWidth="1"/>
    <col min="7683" max="7683" width="6.28515625" bestFit="1" customWidth="1"/>
    <col min="7684" max="7684" width="17.28515625" customWidth="1"/>
    <col min="7937" max="7937" width="5.5703125" bestFit="1" customWidth="1"/>
    <col min="7938" max="7938" width="64.28515625" bestFit="1" customWidth="1"/>
    <col min="7939" max="7939" width="6.28515625" bestFit="1" customWidth="1"/>
    <col min="7940" max="7940" width="17.28515625" customWidth="1"/>
    <col min="8193" max="8193" width="5.5703125" bestFit="1" customWidth="1"/>
    <col min="8194" max="8194" width="64.28515625" bestFit="1" customWidth="1"/>
    <col min="8195" max="8195" width="6.28515625" bestFit="1" customWidth="1"/>
    <col min="8196" max="8196" width="17.28515625" customWidth="1"/>
    <col min="8449" max="8449" width="5.5703125" bestFit="1" customWidth="1"/>
    <col min="8450" max="8450" width="64.28515625" bestFit="1" customWidth="1"/>
    <col min="8451" max="8451" width="6.28515625" bestFit="1" customWidth="1"/>
    <col min="8452" max="8452" width="17.28515625" customWidth="1"/>
    <col min="8705" max="8705" width="5.5703125" bestFit="1" customWidth="1"/>
    <col min="8706" max="8706" width="64.28515625" bestFit="1" customWidth="1"/>
    <col min="8707" max="8707" width="6.28515625" bestFit="1" customWidth="1"/>
    <col min="8708" max="8708" width="17.28515625" customWidth="1"/>
    <col min="8961" max="8961" width="5.5703125" bestFit="1" customWidth="1"/>
    <col min="8962" max="8962" width="64.28515625" bestFit="1" customWidth="1"/>
    <col min="8963" max="8963" width="6.28515625" bestFit="1" customWidth="1"/>
    <col min="8964" max="8964" width="17.28515625" customWidth="1"/>
    <col min="9217" max="9217" width="5.5703125" bestFit="1" customWidth="1"/>
    <col min="9218" max="9218" width="64.28515625" bestFit="1" customWidth="1"/>
    <col min="9219" max="9219" width="6.28515625" bestFit="1" customWidth="1"/>
    <col min="9220" max="9220" width="17.28515625" customWidth="1"/>
    <col min="9473" max="9473" width="5.5703125" bestFit="1" customWidth="1"/>
    <col min="9474" max="9474" width="64.28515625" bestFit="1" customWidth="1"/>
    <col min="9475" max="9475" width="6.28515625" bestFit="1" customWidth="1"/>
    <col min="9476" max="9476" width="17.28515625" customWidth="1"/>
    <col min="9729" max="9729" width="5.5703125" bestFit="1" customWidth="1"/>
    <col min="9730" max="9730" width="64.28515625" bestFit="1" customWidth="1"/>
    <col min="9731" max="9731" width="6.28515625" bestFit="1" customWidth="1"/>
    <col min="9732" max="9732" width="17.28515625" customWidth="1"/>
    <col min="9985" max="9985" width="5.5703125" bestFit="1" customWidth="1"/>
    <col min="9986" max="9986" width="64.28515625" bestFit="1" customWidth="1"/>
    <col min="9987" max="9987" width="6.28515625" bestFit="1" customWidth="1"/>
    <col min="9988" max="9988" width="17.28515625" customWidth="1"/>
    <col min="10241" max="10241" width="5.5703125" bestFit="1" customWidth="1"/>
    <col min="10242" max="10242" width="64.28515625" bestFit="1" customWidth="1"/>
    <col min="10243" max="10243" width="6.28515625" bestFit="1" customWidth="1"/>
    <col min="10244" max="10244" width="17.28515625" customWidth="1"/>
    <col min="10497" max="10497" width="5.5703125" bestFit="1" customWidth="1"/>
    <col min="10498" max="10498" width="64.28515625" bestFit="1" customWidth="1"/>
    <col min="10499" max="10499" width="6.28515625" bestFit="1" customWidth="1"/>
    <col min="10500" max="10500" width="17.28515625" customWidth="1"/>
    <col min="10753" max="10753" width="5.5703125" bestFit="1" customWidth="1"/>
    <col min="10754" max="10754" width="64.28515625" bestFit="1" customWidth="1"/>
    <col min="10755" max="10755" width="6.28515625" bestFit="1" customWidth="1"/>
    <col min="10756" max="10756" width="17.28515625" customWidth="1"/>
    <col min="11009" max="11009" width="5.5703125" bestFit="1" customWidth="1"/>
    <col min="11010" max="11010" width="64.28515625" bestFit="1" customWidth="1"/>
    <col min="11011" max="11011" width="6.28515625" bestFit="1" customWidth="1"/>
    <col min="11012" max="11012" width="17.28515625" customWidth="1"/>
    <col min="11265" max="11265" width="5.5703125" bestFit="1" customWidth="1"/>
    <col min="11266" max="11266" width="64.28515625" bestFit="1" customWidth="1"/>
    <col min="11267" max="11267" width="6.28515625" bestFit="1" customWidth="1"/>
    <col min="11268" max="11268" width="17.28515625" customWidth="1"/>
    <col min="11521" max="11521" width="5.5703125" bestFit="1" customWidth="1"/>
    <col min="11522" max="11522" width="64.28515625" bestFit="1" customWidth="1"/>
    <col min="11523" max="11523" width="6.28515625" bestFit="1" customWidth="1"/>
    <col min="11524" max="11524" width="17.28515625" customWidth="1"/>
    <col min="11777" max="11777" width="5.5703125" bestFit="1" customWidth="1"/>
    <col min="11778" max="11778" width="64.28515625" bestFit="1" customWidth="1"/>
    <col min="11779" max="11779" width="6.28515625" bestFit="1" customWidth="1"/>
    <col min="11780" max="11780" width="17.28515625" customWidth="1"/>
    <col min="12033" max="12033" width="5.5703125" bestFit="1" customWidth="1"/>
    <col min="12034" max="12034" width="64.28515625" bestFit="1" customWidth="1"/>
    <col min="12035" max="12035" width="6.28515625" bestFit="1" customWidth="1"/>
    <col min="12036" max="12036" width="17.28515625" customWidth="1"/>
    <col min="12289" max="12289" width="5.5703125" bestFit="1" customWidth="1"/>
    <col min="12290" max="12290" width="64.28515625" bestFit="1" customWidth="1"/>
    <col min="12291" max="12291" width="6.28515625" bestFit="1" customWidth="1"/>
    <col min="12292" max="12292" width="17.28515625" customWidth="1"/>
    <col min="12545" max="12545" width="5.5703125" bestFit="1" customWidth="1"/>
    <col min="12546" max="12546" width="64.28515625" bestFit="1" customWidth="1"/>
    <col min="12547" max="12547" width="6.28515625" bestFit="1" customWidth="1"/>
    <col min="12548" max="12548" width="17.28515625" customWidth="1"/>
    <col min="12801" max="12801" width="5.5703125" bestFit="1" customWidth="1"/>
    <col min="12802" max="12802" width="64.28515625" bestFit="1" customWidth="1"/>
    <col min="12803" max="12803" width="6.28515625" bestFit="1" customWidth="1"/>
    <col min="12804" max="12804" width="17.28515625" customWidth="1"/>
    <col min="13057" max="13057" width="5.5703125" bestFit="1" customWidth="1"/>
    <col min="13058" max="13058" width="64.28515625" bestFit="1" customWidth="1"/>
    <col min="13059" max="13059" width="6.28515625" bestFit="1" customWidth="1"/>
    <col min="13060" max="13060" width="17.28515625" customWidth="1"/>
    <col min="13313" max="13313" width="5.5703125" bestFit="1" customWidth="1"/>
    <col min="13314" max="13314" width="64.28515625" bestFit="1" customWidth="1"/>
    <col min="13315" max="13315" width="6.28515625" bestFit="1" customWidth="1"/>
    <col min="13316" max="13316" width="17.28515625" customWidth="1"/>
    <col min="13569" max="13569" width="5.5703125" bestFit="1" customWidth="1"/>
    <col min="13570" max="13570" width="64.28515625" bestFit="1" customWidth="1"/>
    <col min="13571" max="13571" width="6.28515625" bestFit="1" customWidth="1"/>
    <col min="13572" max="13572" width="17.28515625" customWidth="1"/>
    <col min="13825" max="13825" width="5.5703125" bestFit="1" customWidth="1"/>
    <col min="13826" max="13826" width="64.28515625" bestFit="1" customWidth="1"/>
    <col min="13827" max="13827" width="6.28515625" bestFit="1" customWidth="1"/>
    <col min="13828" max="13828" width="17.28515625" customWidth="1"/>
    <col min="14081" max="14081" width="5.5703125" bestFit="1" customWidth="1"/>
    <col min="14082" max="14082" width="64.28515625" bestFit="1" customWidth="1"/>
    <col min="14083" max="14083" width="6.28515625" bestFit="1" customWidth="1"/>
    <col min="14084" max="14084" width="17.28515625" customWidth="1"/>
    <col min="14337" max="14337" width="5.5703125" bestFit="1" customWidth="1"/>
    <col min="14338" max="14338" width="64.28515625" bestFit="1" customWidth="1"/>
    <col min="14339" max="14339" width="6.28515625" bestFit="1" customWidth="1"/>
    <col min="14340" max="14340" width="17.28515625" customWidth="1"/>
    <col min="14593" max="14593" width="5.5703125" bestFit="1" customWidth="1"/>
    <col min="14594" max="14594" width="64.28515625" bestFit="1" customWidth="1"/>
    <col min="14595" max="14595" width="6.28515625" bestFit="1" customWidth="1"/>
    <col min="14596" max="14596" width="17.28515625" customWidth="1"/>
    <col min="14849" max="14849" width="5.5703125" bestFit="1" customWidth="1"/>
    <col min="14850" max="14850" width="64.28515625" bestFit="1" customWidth="1"/>
    <col min="14851" max="14851" width="6.28515625" bestFit="1" customWidth="1"/>
    <col min="14852" max="14852" width="17.28515625" customWidth="1"/>
    <col min="15105" max="15105" width="5.5703125" bestFit="1" customWidth="1"/>
    <col min="15106" max="15106" width="64.28515625" bestFit="1" customWidth="1"/>
    <col min="15107" max="15107" width="6.28515625" bestFit="1" customWidth="1"/>
    <col min="15108" max="15108" width="17.28515625" customWidth="1"/>
    <col min="15361" max="15361" width="5.5703125" bestFit="1" customWidth="1"/>
    <col min="15362" max="15362" width="64.28515625" bestFit="1" customWidth="1"/>
    <col min="15363" max="15363" width="6.28515625" bestFit="1" customWidth="1"/>
    <col min="15364" max="15364" width="17.28515625" customWidth="1"/>
    <col min="15617" max="15617" width="5.5703125" bestFit="1" customWidth="1"/>
    <col min="15618" max="15618" width="64.28515625" bestFit="1" customWidth="1"/>
    <col min="15619" max="15619" width="6.28515625" bestFit="1" customWidth="1"/>
    <col min="15620" max="15620" width="17.28515625" customWidth="1"/>
    <col min="15873" max="15873" width="5.5703125" bestFit="1" customWidth="1"/>
    <col min="15874" max="15874" width="64.28515625" bestFit="1" customWidth="1"/>
    <col min="15875" max="15875" width="6.28515625" bestFit="1" customWidth="1"/>
    <col min="15876" max="15876" width="17.28515625" customWidth="1"/>
    <col min="16129" max="16129" width="5.5703125" bestFit="1" customWidth="1"/>
    <col min="16130" max="16130" width="64.28515625" bestFit="1" customWidth="1"/>
    <col min="16131" max="16131" width="6.28515625" bestFit="1" customWidth="1"/>
    <col min="16132" max="16132" width="17.28515625" customWidth="1"/>
  </cols>
  <sheetData>
    <row r="1" spans="1:4" ht="54" customHeight="1" thickBot="1" x14ac:dyDescent="0.3">
      <c r="A1" s="61"/>
      <c r="B1" s="62" t="s">
        <v>553</v>
      </c>
      <c r="C1" s="2"/>
      <c r="D1" s="63" t="s">
        <v>250</v>
      </c>
    </row>
    <row r="2" spans="1:4" ht="39" thickBot="1" x14ac:dyDescent="0.3">
      <c r="A2" s="5" t="s">
        <v>1</v>
      </c>
      <c r="B2" s="6" t="s">
        <v>2</v>
      </c>
      <c r="C2" s="7" t="s">
        <v>3</v>
      </c>
      <c r="D2" s="8" t="s">
        <v>4</v>
      </c>
    </row>
    <row r="3" spans="1:4" x14ac:dyDescent="0.25">
      <c r="A3" s="64" t="s">
        <v>5</v>
      </c>
      <c r="B3" s="65" t="s">
        <v>251</v>
      </c>
      <c r="C3" s="66" t="s">
        <v>252</v>
      </c>
      <c r="D3" s="67"/>
    </row>
    <row r="4" spans="1:4" x14ac:dyDescent="0.25">
      <c r="A4" s="68" t="s">
        <v>8</v>
      </c>
      <c r="B4" s="18" t="s">
        <v>253</v>
      </c>
      <c r="C4" s="23" t="s">
        <v>254</v>
      </c>
      <c r="D4" s="69"/>
    </row>
    <row r="5" spans="1:4" ht="25.5" x14ac:dyDescent="0.25">
      <c r="A5" s="68" t="s">
        <v>11</v>
      </c>
      <c r="B5" s="18" t="s">
        <v>255</v>
      </c>
      <c r="C5" s="23" t="s">
        <v>256</v>
      </c>
      <c r="D5" s="69"/>
    </row>
    <row r="6" spans="1:4" x14ac:dyDescent="0.25">
      <c r="A6" s="68" t="s">
        <v>14</v>
      </c>
      <c r="B6" s="18" t="s">
        <v>257</v>
      </c>
      <c r="C6" s="23" t="s">
        <v>258</v>
      </c>
      <c r="D6" s="69"/>
    </row>
    <row r="7" spans="1:4" x14ac:dyDescent="0.25">
      <c r="A7" s="68" t="s">
        <v>17</v>
      </c>
      <c r="B7" s="18" t="s">
        <v>259</v>
      </c>
      <c r="C7" s="23" t="s">
        <v>260</v>
      </c>
      <c r="D7" s="70"/>
    </row>
    <row r="8" spans="1:4" x14ac:dyDescent="0.25">
      <c r="A8" s="68" t="s">
        <v>20</v>
      </c>
      <c r="B8" s="18" t="s">
        <v>261</v>
      </c>
      <c r="C8" s="23" t="s">
        <v>262</v>
      </c>
      <c r="D8" s="71"/>
    </row>
    <row r="9" spans="1:4" x14ac:dyDescent="0.25">
      <c r="A9" s="68" t="s">
        <v>23</v>
      </c>
      <c r="B9" s="18" t="s">
        <v>263</v>
      </c>
      <c r="C9" s="23" t="s">
        <v>264</v>
      </c>
      <c r="D9" s="72">
        <f>SUM(D3:D8)</f>
        <v>0</v>
      </c>
    </row>
    <row r="10" spans="1:4" x14ac:dyDescent="0.25">
      <c r="A10" s="68" t="s">
        <v>26</v>
      </c>
      <c r="B10" s="18" t="s">
        <v>265</v>
      </c>
      <c r="C10" s="23" t="s">
        <v>266</v>
      </c>
      <c r="D10" s="69"/>
    </row>
    <row r="11" spans="1:4" ht="25.5" x14ac:dyDescent="0.25">
      <c r="A11" s="68" t="s">
        <v>29</v>
      </c>
      <c r="B11" s="18" t="s">
        <v>267</v>
      </c>
      <c r="C11" s="23" t="s">
        <v>268</v>
      </c>
      <c r="D11" s="69"/>
    </row>
    <row r="12" spans="1:4" ht="25.5" x14ac:dyDescent="0.25">
      <c r="A12" s="68" t="s">
        <v>32</v>
      </c>
      <c r="B12" s="18" t="s">
        <v>269</v>
      </c>
      <c r="C12" s="23" t="s">
        <v>270</v>
      </c>
      <c r="D12" s="69"/>
    </row>
    <row r="13" spans="1:4" ht="25.5" x14ac:dyDescent="0.25">
      <c r="A13" s="68" t="s">
        <v>35</v>
      </c>
      <c r="B13" s="18" t="s">
        <v>271</v>
      </c>
      <c r="C13" s="23" t="s">
        <v>272</v>
      </c>
      <c r="D13" s="69"/>
    </row>
    <row r="14" spans="1:4" ht="25.5" x14ac:dyDescent="0.25">
      <c r="A14" s="68" t="s">
        <v>38</v>
      </c>
      <c r="B14" s="18" t="s">
        <v>273</v>
      </c>
      <c r="C14" s="23" t="s">
        <v>274</v>
      </c>
      <c r="D14" s="69">
        <f>520000*2</f>
        <v>1040000</v>
      </c>
    </row>
    <row r="15" spans="1:4" x14ac:dyDescent="0.25">
      <c r="A15" s="73" t="s">
        <v>41</v>
      </c>
      <c r="B15" s="74" t="s">
        <v>275</v>
      </c>
      <c r="C15" s="56" t="s">
        <v>276</v>
      </c>
      <c r="D15" s="75">
        <f>SUM(D9:D14)</f>
        <v>1040000</v>
      </c>
    </row>
    <row r="16" spans="1:4" x14ac:dyDescent="0.25">
      <c r="A16" s="68" t="s">
        <v>44</v>
      </c>
      <c r="B16" s="18" t="s">
        <v>277</v>
      </c>
      <c r="C16" s="23" t="s">
        <v>278</v>
      </c>
      <c r="D16" s="69"/>
    </row>
    <row r="17" spans="1:4" ht="25.5" x14ac:dyDescent="0.25">
      <c r="A17" s="68" t="s">
        <v>47</v>
      </c>
      <c r="B17" s="18" t="s">
        <v>279</v>
      </c>
      <c r="C17" s="23" t="s">
        <v>280</v>
      </c>
      <c r="D17" s="69"/>
    </row>
    <row r="18" spans="1:4" ht="25.5" x14ac:dyDescent="0.25">
      <c r="A18" s="68" t="s">
        <v>50</v>
      </c>
      <c r="B18" s="18" t="s">
        <v>281</v>
      </c>
      <c r="C18" s="23" t="s">
        <v>282</v>
      </c>
      <c r="D18" s="69"/>
    </row>
    <row r="19" spans="1:4" ht="25.5" x14ac:dyDescent="0.25">
      <c r="A19" s="68" t="s">
        <v>53</v>
      </c>
      <c r="B19" s="18" t="s">
        <v>283</v>
      </c>
      <c r="C19" s="23" t="s">
        <v>284</v>
      </c>
      <c r="D19" s="69"/>
    </row>
    <row r="20" spans="1:4" x14ac:dyDescent="0.25">
      <c r="A20" s="68" t="s">
        <v>56</v>
      </c>
      <c r="B20" s="18" t="s">
        <v>285</v>
      </c>
      <c r="C20" s="23" t="s">
        <v>286</v>
      </c>
      <c r="D20" s="69"/>
    </row>
    <row r="21" spans="1:4" ht="25.5" x14ac:dyDescent="0.25">
      <c r="A21" s="73" t="s">
        <v>59</v>
      </c>
      <c r="B21" s="74" t="s">
        <v>287</v>
      </c>
      <c r="C21" s="56" t="s">
        <v>288</v>
      </c>
      <c r="D21" s="72">
        <f>SUM(D16:D20)</f>
        <v>0</v>
      </c>
    </row>
    <row r="22" spans="1:4" x14ac:dyDescent="0.25">
      <c r="A22" s="68" t="s">
        <v>62</v>
      </c>
      <c r="B22" s="18" t="s">
        <v>289</v>
      </c>
      <c r="C22" s="23" t="s">
        <v>290</v>
      </c>
      <c r="D22" s="69"/>
    </row>
    <row r="23" spans="1:4" x14ac:dyDescent="0.25">
      <c r="A23" s="68" t="s">
        <v>65</v>
      </c>
      <c r="B23" s="18" t="s">
        <v>291</v>
      </c>
      <c r="C23" s="23" t="s">
        <v>292</v>
      </c>
      <c r="D23" s="69"/>
    </row>
    <row r="24" spans="1:4" x14ac:dyDescent="0.25">
      <c r="A24" s="68" t="s">
        <v>68</v>
      </c>
      <c r="B24" s="18" t="s">
        <v>293</v>
      </c>
      <c r="C24" s="23" t="s">
        <v>294</v>
      </c>
      <c r="D24" s="72">
        <f>SUM(D22:D23)</f>
        <v>0</v>
      </c>
    </row>
    <row r="25" spans="1:4" x14ac:dyDescent="0.25">
      <c r="A25" s="68" t="s">
        <v>71</v>
      </c>
      <c r="B25" s="18" t="s">
        <v>295</v>
      </c>
      <c r="C25" s="23" t="s">
        <v>296</v>
      </c>
      <c r="D25" s="69"/>
    </row>
    <row r="26" spans="1:4" x14ac:dyDescent="0.25">
      <c r="A26" s="68" t="s">
        <v>74</v>
      </c>
      <c r="B26" s="18" t="s">
        <v>297</v>
      </c>
      <c r="C26" s="23" t="s">
        <v>298</v>
      </c>
      <c r="D26" s="69"/>
    </row>
    <row r="27" spans="1:4" x14ac:dyDescent="0.25">
      <c r="A27" s="68" t="s">
        <v>77</v>
      </c>
      <c r="B27" s="18" t="s">
        <v>299</v>
      </c>
      <c r="C27" s="23" t="s">
        <v>300</v>
      </c>
      <c r="D27" s="69"/>
    </row>
    <row r="28" spans="1:4" x14ac:dyDescent="0.25">
      <c r="A28" s="68" t="s">
        <v>80</v>
      </c>
      <c r="B28" s="18" t="s">
        <v>301</v>
      </c>
      <c r="C28" s="23" t="s">
        <v>302</v>
      </c>
      <c r="D28" s="69"/>
    </row>
    <row r="29" spans="1:4" x14ac:dyDescent="0.25">
      <c r="A29" s="68" t="s">
        <v>83</v>
      </c>
      <c r="B29" s="18" t="s">
        <v>303</v>
      </c>
      <c r="C29" s="23" t="s">
        <v>304</v>
      </c>
      <c r="D29" s="69"/>
    </row>
    <row r="30" spans="1:4" x14ac:dyDescent="0.25">
      <c r="A30" s="68" t="s">
        <v>86</v>
      </c>
      <c r="B30" s="18" t="s">
        <v>305</v>
      </c>
      <c r="C30" s="23" t="s">
        <v>306</v>
      </c>
      <c r="D30" s="69"/>
    </row>
    <row r="31" spans="1:4" x14ac:dyDescent="0.25">
      <c r="A31" s="68" t="s">
        <v>89</v>
      </c>
      <c r="B31" s="18" t="s">
        <v>307</v>
      </c>
      <c r="C31" s="23" t="s">
        <v>308</v>
      </c>
      <c r="D31" s="69"/>
    </row>
    <row r="32" spans="1:4" x14ac:dyDescent="0.25">
      <c r="A32" s="68" t="s">
        <v>92</v>
      </c>
      <c r="B32" s="18" t="s">
        <v>309</v>
      </c>
      <c r="C32" s="23" t="s">
        <v>310</v>
      </c>
      <c r="D32" s="69"/>
    </row>
    <row r="33" spans="1:4" x14ac:dyDescent="0.25">
      <c r="A33" s="68" t="s">
        <v>95</v>
      </c>
      <c r="B33" s="18" t="s">
        <v>311</v>
      </c>
      <c r="C33" s="23" t="s">
        <v>312</v>
      </c>
      <c r="D33" s="72">
        <f>SUM(D28:D32)</f>
        <v>0</v>
      </c>
    </row>
    <row r="34" spans="1:4" x14ac:dyDescent="0.25">
      <c r="A34" s="68" t="s">
        <v>98</v>
      </c>
      <c r="B34" s="18" t="s">
        <v>313</v>
      </c>
      <c r="C34" s="23" t="s">
        <v>314</v>
      </c>
      <c r="D34" s="69"/>
    </row>
    <row r="35" spans="1:4" x14ac:dyDescent="0.25">
      <c r="A35" s="73" t="s">
        <v>101</v>
      </c>
      <c r="B35" s="74" t="s">
        <v>315</v>
      </c>
      <c r="C35" s="56" t="s">
        <v>316</v>
      </c>
      <c r="D35" s="72">
        <f>SUM(D24:D27,D33,D34)</f>
        <v>0</v>
      </c>
    </row>
    <row r="36" spans="1:4" x14ac:dyDescent="0.25">
      <c r="A36" s="68" t="s">
        <v>104</v>
      </c>
      <c r="B36" s="39" t="s">
        <v>317</v>
      </c>
      <c r="C36" s="23" t="s">
        <v>318</v>
      </c>
      <c r="D36" s="69"/>
    </row>
    <row r="37" spans="1:4" x14ac:dyDescent="0.25">
      <c r="A37" s="68" t="s">
        <v>107</v>
      </c>
      <c r="B37" s="39" t="s">
        <v>319</v>
      </c>
      <c r="C37" s="23" t="s">
        <v>320</v>
      </c>
      <c r="D37" s="69"/>
    </row>
    <row r="38" spans="1:4" x14ac:dyDescent="0.25">
      <c r="A38" s="68" t="s">
        <v>110</v>
      </c>
      <c r="B38" s="39" t="s">
        <v>321</v>
      </c>
      <c r="C38" s="23" t="s">
        <v>322</v>
      </c>
      <c r="D38" s="69"/>
    </row>
    <row r="39" spans="1:4" x14ac:dyDescent="0.25">
      <c r="A39" s="68" t="s">
        <v>113</v>
      </c>
      <c r="B39" s="39" t="s">
        <v>323</v>
      </c>
      <c r="C39" s="23" t="s">
        <v>324</v>
      </c>
      <c r="D39" s="69"/>
    </row>
    <row r="40" spans="1:4" x14ac:dyDescent="0.25">
      <c r="A40" s="68" t="s">
        <v>116</v>
      </c>
      <c r="B40" s="39" t="s">
        <v>325</v>
      </c>
      <c r="C40" s="23" t="s">
        <v>326</v>
      </c>
      <c r="D40" s="69"/>
    </row>
    <row r="41" spans="1:4" x14ac:dyDescent="0.25">
      <c r="A41" s="68" t="s">
        <v>119</v>
      </c>
      <c r="B41" s="39" t="s">
        <v>327</v>
      </c>
      <c r="C41" s="23" t="s">
        <v>328</v>
      </c>
      <c r="D41" s="69"/>
    </row>
    <row r="42" spans="1:4" x14ac:dyDescent="0.25">
      <c r="A42" s="68" t="s">
        <v>122</v>
      </c>
      <c r="B42" s="39" t="s">
        <v>329</v>
      </c>
      <c r="C42" s="23" t="s">
        <v>330</v>
      </c>
      <c r="D42" s="69"/>
    </row>
    <row r="43" spans="1:4" x14ac:dyDescent="0.25">
      <c r="A43" s="68" t="s">
        <v>125</v>
      </c>
      <c r="B43" s="39" t="s">
        <v>331</v>
      </c>
      <c r="C43" s="23" t="s">
        <v>332</v>
      </c>
      <c r="D43" s="69"/>
    </row>
    <row r="44" spans="1:4" x14ac:dyDescent="0.25">
      <c r="A44" s="68">
        <v>42</v>
      </c>
      <c r="B44" s="39" t="s">
        <v>333</v>
      </c>
      <c r="C44" s="23" t="s">
        <v>334</v>
      </c>
      <c r="D44" s="69">
        <v>0</v>
      </c>
    </row>
    <row r="45" spans="1:4" x14ac:dyDescent="0.25">
      <c r="A45" s="68">
        <v>43</v>
      </c>
      <c r="B45" s="39" t="s">
        <v>335</v>
      </c>
      <c r="C45" s="23" t="s">
        <v>336</v>
      </c>
      <c r="D45" s="72">
        <f>SUM(D43:D44)</f>
        <v>0</v>
      </c>
    </row>
    <row r="46" spans="1:4" x14ac:dyDescent="0.25">
      <c r="A46" s="68">
        <v>44</v>
      </c>
      <c r="B46" s="39" t="s">
        <v>337</v>
      </c>
      <c r="C46" s="23" t="s">
        <v>338</v>
      </c>
      <c r="D46" s="69"/>
    </row>
    <row r="47" spans="1:4" x14ac:dyDescent="0.25">
      <c r="A47" s="68">
        <v>45</v>
      </c>
      <c r="B47" s="39" t="s">
        <v>339</v>
      </c>
      <c r="C47" s="23" t="s">
        <v>340</v>
      </c>
      <c r="D47" s="69"/>
    </row>
    <row r="48" spans="1:4" x14ac:dyDescent="0.25">
      <c r="A48" s="68" t="s">
        <v>140</v>
      </c>
      <c r="B48" s="39" t="s">
        <v>341</v>
      </c>
      <c r="C48" s="23" t="s">
        <v>342</v>
      </c>
      <c r="D48" s="72">
        <f>SUM(D46:D47)</f>
        <v>0</v>
      </c>
    </row>
    <row r="49" spans="1:4" x14ac:dyDescent="0.25">
      <c r="A49" s="68" t="s">
        <v>143</v>
      </c>
      <c r="B49" s="39" t="s">
        <v>343</v>
      </c>
      <c r="C49" s="23" t="s">
        <v>344</v>
      </c>
      <c r="D49" s="69"/>
    </row>
    <row r="50" spans="1:4" x14ac:dyDescent="0.25">
      <c r="A50" s="68" t="s">
        <v>146</v>
      </c>
      <c r="B50" s="39" t="s">
        <v>345</v>
      </c>
      <c r="C50" s="23" t="s">
        <v>346</v>
      </c>
      <c r="D50" s="69"/>
    </row>
    <row r="51" spans="1:4" x14ac:dyDescent="0.25">
      <c r="A51" s="73" t="s">
        <v>149</v>
      </c>
      <c r="B51" s="74" t="s">
        <v>347</v>
      </c>
      <c r="C51" s="56" t="s">
        <v>348</v>
      </c>
      <c r="D51" s="72">
        <f>SUM(D36:D42,D45,D48,D49,D50)</f>
        <v>0</v>
      </c>
    </row>
    <row r="52" spans="1:4" x14ac:dyDescent="0.25">
      <c r="A52" s="68" t="s">
        <v>152</v>
      </c>
      <c r="B52" s="39" t="s">
        <v>349</v>
      </c>
      <c r="C52" s="23" t="s">
        <v>350</v>
      </c>
      <c r="D52" s="69"/>
    </row>
    <row r="53" spans="1:4" x14ac:dyDescent="0.25">
      <c r="A53" s="68" t="s">
        <v>155</v>
      </c>
      <c r="B53" s="39" t="s">
        <v>351</v>
      </c>
      <c r="C53" s="23" t="s">
        <v>352</v>
      </c>
      <c r="D53" s="69"/>
    </row>
    <row r="54" spans="1:4" x14ac:dyDescent="0.25">
      <c r="A54" s="68" t="s">
        <v>158</v>
      </c>
      <c r="B54" s="39" t="s">
        <v>353</v>
      </c>
      <c r="C54" s="23" t="s">
        <v>354</v>
      </c>
      <c r="D54" s="69"/>
    </row>
    <row r="55" spans="1:4" x14ac:dyDescent="0.25">
      <c r="A55" s="68" t="s">
        <v>161</v>
      </c>
      <c r="B55" s="39" t="s">
        <v>355</v>
      </c>
      <c r="C55" s="23" t="s">
        <v>356</v>
      </c>
      <c r="D55" s="69"/>
    </row>
    <row r="56" spans="1:4" x14ac:dyDescent="0.25">
      <c r="A56" s="68" t="s">
        <v>164</v>
      </c>
      <c r="B56" s="39" t="s">
        <v>357</v>
      </c>
      <c r="C56" s="23" t="s">
        <v>358</v>
      </c>
      <c r="D56" s="69"/>
    </row>
    <row r="57" spans="1:4" x14ac:dyDescent="0.25">
      <c r="A57" s="73" t="s">
        <v>167</v>
      </c>
      <c r="B57" s="74" t="s">
        <v>359</v>
      </c>
      <c r="C57" s="56" t="s">
        <v>360</v>
      </c>
      <c r="D57" s="72">
        <f>SUM(D52:D56)</f>
        <v>0</v>
      </c>
    </row>
    <row r="58" spans="1:4" ht="25.5" x14ac:dyDescent="0.25">
      <c r="A58" s="68" t="s">
        <v>361</v>
      </c>
      <c r="B58" s="39" t="s">
        <v>362</v>
      </c>
      <c r="C58" s="23" t="s">
        <v>363</v>
      </c>
      <c r="D58" s="69"/>
    </row>
    <row r="59" spans="1:4" ht="25.5" x14ac:dyDescent="0.25">
      <c r="A59" s="68" t="s">
        <v>364</v>
      </c>
      <c r="B59" s="39" t="s">
        <v>365</v>
      </c>
      <c r="C59" s="23" t="s">
        <v>366</v>
      </c>
      <c r="D59" s="69"/>
    </row>
    <row r="60" spans="1:4" ht="25.5" x14ac:dyDescent="0.25">
      <c r="A60" s="68" t="s">
        <v>367</v>
      </c>
      <c r="B60" s="39" t="s">
        <v>368</v>
      </c>
      <c r="C60" s="23" t="s">
        <v>369</v>
      </c>
      <c r="D60" s="69"/>
    </row>
    <row r="61" spans="1:4" ht="25.5" x14ac:dyDescent="0.25">
      <c r="A61" s="68" t="s">
        <v>370</v>
      </c>
      <c r="B61" s="18" t="s">
        <v>371</v>
      </c>
      <c r="C61" s="23" t="s">
        <v>372</v>
      </c>
      <c r="D61" s="69"/>
    </row>
    <row r="62" spans="1:4" x14ac:dyDescent="0.25">
      <c r="A62" s="68" t="s">
        <v>373</v>
      </c>
      <c r="B62" s="39" t="s">
        <v>374</v>
      </c>
      <c r="C62" s="23" t="s">
        <v>375</v>
      </c>
      <c r="D62" s="69"/>
    </row>
    <row r="63" spans="1:4" x14ac:dyDescent="0.25">
      <c r="A63" s="73" t="s">
        <v>376</v>
      </c>
      <c r="B63" s="74" t="s">
        <v>377</v>
      </c>
      <c r="C63" s="56" t="s">
        <v>378</v>
      </c>
      <c r="D63" s="72">
        <f>SUM(D58:D62)</f>
        <v>0</v>
      </c>
    </row>
    <row r="64" spans="1:4" ht="25.5" x14ac:dyDescent="0.25">
      <c r="A64" s="68" t="s">
        <v>379</v>
      </c>
      <c r="B64" s="39" t="s">
        <v>380</v>
      </c>
      <c r="C64" s="23" t="s">
        <v>381</v>
      </c>
      <c r="D64" s="69"/>
    </row>
    <row r="65" spans="1:4" ht="25.5" x14ac:dyDescent="0.25">
      <c r="A65" s="68" t="s">
        <v>382</v>
      </c>
      <c r="B65" s="18" t="s">
        <v>383</v>
      </c>
      <c r="C65" s="23" t="s">
        <v>384</v>
      </c>
      <c r="D65" s="69"/>
    </row>
    <row r="66" spans="1:4" ht="25.5" x14ac:dyDescent="0.25">
      <c r="A66" s="68" t="s">
        <v>385</v>
      </c>
      <c r="B66" s="18" t="s">
        <v>386</v>
      </c>
      <c r="C66" s="23" t="s">
        <v>387</v>
      </c>
      <c r="D66" s="69"/>
    </row>
    <row r="67" spans="1:4" ht="25.5" x14ac:dyDescent="0.25">
      <c r="A67" s="68" t="s">
        <v>388</v>
      </c>
      <c r="B67" s="18" t="s">
        <v>389</v>
      </c>
      <c r="C67" s="23" t="s">
        <v>390</v>
      </c>
      <c r="D67" s="69"/>
    </row>
    <row r="68" spans="1:4" x14ac:dyDescent="0.25">
      <c r="A68" s="68" t="s">
        <v>391</v>
      </c>
      <c r="B68" s="39" t="s">
        <v>392</v>
      </c>
      <c r="C68" s="23" t="s">
        <v>393</v>
      </c>
      <c r="D68" s="69"/>
    </row>
    <row r="69" spans="1:4" x14ac:dyDescent="0.25">
      <c r="A69" s="73" t="s">
        <v>394</v>
      </c>
      <c r="B69" s="74" t="s">
        <v>395</v>
      </c>
      <c r="C69" s="56" t="s">
        <v>396</v>
      </c>
      <c r="D69" s="72">
        <f>SUM(D64:D68)</f>
        <v>0</v>
      </c>
    </row>
    <row r="70" spans="1:4" ht="15.75" thickBot="1" x14ac:dyDescent="0.3">
      <c r="A70" s="76" t="s">
        <v>397</v>
      </c>
      <c r="B70" s="77" t="s">
        <v>398</v>
      </c>
      <c r="C70" s="78" t="s">
        <v>399</v>
      </c>
      <c r="D70" s="79">
        <f>SUM(D15,D21,D35,D51,D57,D63,D69)</f>
        <v>1040000</v>
      </c>
    </row>
    <row r="71" spans="1:4" x14ac:dyDescent="0.25">
      <c r="A71" s="80">
        <v>69</v>
      </c>
      <c r="B71" s="81" t="s">
        <v>400</v>
      </c>
      <c r="C71" s="82" t="s">
        <v>401</v>
      </c>
      <c r="D71" s="83">
        <v>8047</v>
      </c>
    </row>
    <row r="72" spans="1:4" ht="15.75" thickBot="1" x14ac:dyDescent="0.3">
      <c r="A72" s="76">
        <v>70</v>
      </c>
      <c r="B72" s="41" t="s">
        <v>402</v>
      </c>
      <c r="C72" s="78" t="s">
        <v>403</v>
      </c>
      <c r="D72" s="79">
        <f>+D71</f>
        <v>8047</v>
      </c>
    </row>
    <row r="73" spans="1:4" ht="15.75" thickBot="1" x14ac:dyDescent="0.3">
      <c r="A73" s="84">
        <v>71</v>
      </c>
      <c r="B73" s="30" t="s">
        <v>404</v>
      </c>
      <c r="C73" s="58" t="s">
        <v>405</v>
      </c>
      <c r="D73" s="85">
        <f>+D70+D72</f>
        <v>1048047</v>
      </c>
    </row>
    <row r="74" spans="1:4" x14ac:dyDescent="0.25">
      <c r="D74" s="59">
        <f>+D73-'1_M_Kiadások'!D97</f>
        <v>0</v>
      </c>
    </row>
    <row r="76" spans="1:4" x14ac:dyDescent="0.25">
      <c r="D76" s="59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workbookViewId="0">
      <selection activeCell="A3" sqref="A3:E3"/>
    </sheetView>
  </sheetViews>
  <sheetFormatPr defaultColWidth="9.140625" defaultRowHeight="12" x14ac:dyDescent="0.2"/>
  <cols>
    <col min="1" max="1" width="42.85546875" style="90" customWidth="1"/>
    <col min="2" max="2" width="14.140625" style="90" customWidth="1"/>
    <col min="3" max="3" width="3.7109375" style="90" customWidth="1"/>
    <col min="4" max="4" width="37.42578125" style="90" customWidth="1"/>
    <col min="5" max="5" width="22.5703125" style="90" customWidth="1"/>
    <col min="6" max="6" width="14.140625" style="90" customWidth="1"/>
    <col min="7" max="7" width="37.5703125" style="90" bestFit="1" customWidth="1"/>
    <col min="8" max="10" width="14.140625" style="90" customWidth="1"/>
    <col min="11" max="11" width="14.85546875" style="90" customWidth="1"/>
    <col min="12" max="12" width="9.140625" style="90"/>
    <col min="13" max="13" width="10" style="90" bestFit="1" customWidth="1"/>
    <col min="14" max="14" width="10.85546875" style="90" bestFit="1" customWidth="1"/>
    <col min="15" max="16384" width="9.140625" style="90"/>
  </cols>
  <sheetData>
    <row r="1" spans="1:11" s="87" customFormat="1" ht="15.75" x14ac:dyDescent="0.25">
      <c r="A1" s="326" t="s">
        <v>466</v>
      </c>
      <c r="B1" s="326"/>
      <c r="C1" s="326"/>
      <c r="D1" s="326"/>
      <c r="E1" s="326"/>
      <c r="F1" s="86"/>
      <c r="G1" s="86"/>
      <c r="H1" s="86"/>
      <c r="I1" s="86"/>
      <c r="J1" s="86"/>
      <c r="K1" s="86"/>
    </row>
    <row r="2" spans="1:11" s="87" customFormat="1" ht="15.75" x14ac:dyDescent="0.25">
      <c r="A2" s="327" t="s">
        <v>467</v>
      </c>
      <c r="B2" s="327"/>
      <c r="C2" s="327"/>
      <c r="D2" s="327"/>
      <c r="E2" s="327"/>
      <c r="F2" s="86"/>
      <c r="G2" s="86"/>
      <c r="H2" s="86"/>
      <c r="I2" s="86"/>
      <c r="J2" s="86"/>
      <c r="K2" s="86"/>
    </row>
    <row r="3" spans="1:11" s="87" customFormat="1" ht="15.75" x14ac:dyDescent="0.25">
      <c r="A3" s="328" t="s">
        <v>551</v>
      </c>
      <c r="B3" s="328"/>
      <c r="C3" s="328"/>
      <c r="D3" s="328"/>
      <c r="E3" s="328"/>
      <c r="F3" s="86"/>
      <c r="G3" s="86"/>
      <c r="H3" s="86"/>
      <c r="I3" s="86"/>
      <c r="J3" s="86"/>
      <c r="K3" s="86"/>
    </row>
    <row r="4" spans="1:11" ht="29.45" customHeight="1" thickBot="1" x14ac:dyDescent="0.25">
      <c r="A4" s="88"/>
      <c r="B4" s="88"/>
      <c r="C4" s="88"/>
      <c r="D4" s="88"/>
      <c r="E4" s="89" t="s">
        <v>406</v>
      </c>
      <c r="F4" s="88"/>
      <c r="G4" s="88"/>
      <c r="H4" s="88"/>
    </row>
    <row r="5" spans="1:11" ht="13.5" customHeight="1" thickBot="1" x14ac:dyDescent="0.25">
      <c r="A5" s="329" t="s">
        <v>407</v>
      </c>
      <c r="B5" s="330"/>
      <c r="C5" s="91"/>
      <c r="D5" s="329" t="s">
        <v>408</v>
      </c>
      <c r="E5" s="330"/>
      <c r="F5" s="91"/>
    </row>
    <row r="6" spans="1:11" ht="30.75" customHeight="1" x14ac:dyDescent="0.2">
      <c r="A6" s="324" t="s">
        <v>409</v>
      </c>
      <c r="B6" s="324" t="s">
        <v>555</v>
      </c>
      <c r="C6" s="92"/>
      <c r="D6" s="324" t="s">
        <v>409</v>
      </c>
      <c r="E6" s="324" t="s">
        <v>556</v>
      </c>
      <c r="F6" s="92"/>
    </row>
    <row r="7" spans="1:11" ht="13.5" customHeight="1" thickBot="1" x14ac:dyDescent="0.25">
      <c r="A7" s="325"/>
      <c r="B7" s="325"/>
      <c r="C7" s="92"/>
      <c r="D7" s="325"/>
      <c r="E7" s="325"/>
      <c r="F7" s="92"/>
    </row>
    <row r="8" spans="1:11" ht="13.5" thickBot="1" x14ac:dyDescent="0.25">
      <c r="A8" s="93" t="s">
        <v>410</v>
      </c>
      <c r="B8" s="93" t="s">
        <v>411</v>
      </c>
      <c r="C8" s="91"/>
      <c r="D8" s="93" t="s">
        <v>410</v>
      </c>
      <c r="E8" s="93" t="s">
        <v>411</v>
      </c>
      <c r="F8" s="91"/>
    </row>
    <row r="9" spans="1:11" ht="12.75" thickBot="1" x14ac:dyDescent="0.25">
      <c r="A9" s="94" t="s">
        <v>412</v>
      </c>
      <c r="B9" s="95">
        <f>SUM(B10:B19)</f>
        <v>1040000</v>
      </c>
      <c r="C9" s="91"/>
      <c r="D9" s="96" t="s">
        <v>413</v>
      </c>
      <c r="E9" s="95">
        <f>SUM(E10:E19)</f>
        <v>1048047</v>
      </c>
      <c r="F9" s="91"/>
      <c r="G9" s="97"/>
    </row>
    <row r="10" spans="1:11" ht="12" customHeight="1" x14ac:dyDescent="0.2">
      <c r="A10" s="98" t="s">
        <v>414</v>
      </c>
      <c r="B10" s="99">
        <v>0</v>
      </c>
      <c r="C10" s="92"/>
      <c r="D10" s="100" t="s">
        <v>415</v>
      </c>
      <c r="E10" s="101">
        <f>+'1_M_Kiadások'!D21</f>
        <v>0</v>
      </c>
      <c r="F10" s="92"/>
    </row>
    <row r="11" spans="1:11" x14ac:dyDescent="0.2">
      <c r="A11" s="102" t="s">
        <v>265</v>
      </c>
      <c r="B11" s="101">
        <v>0</v>
      </c>
      <c r="C11" s="92"/>
      <c r="D11" s="100" t="s">
        <v>416</v>
      </c>
      <c r="E11" s="101">
        <f>+'1_M_Kiadások'!D22</f>
        <v>0</v>
      </c>
      <c r="F11" s="92"/>
    </row>
    <row r="12" spans="1:11" x14ac:dyDescent="0.2">
      <c r="A12" s="103" t="s">
        <v>417</v>
      </c>
      <c r="B12" s="101">
        <f>+'2_M_Bevételek'!D14</f>
        <v>1040000</v>
      </c>
      <c r="C12" s="92"/>
      <c r="D12" s="100" t="s">
        <v>418</v>
      </c>
      <c r="E12" s="101">
        <f>+'1_M_Kiadások'!D47</f>
        <v>1048047</v>
      </c>
      <c r="F12" s="92"/>
      <c r="H12" s="97"/>
    </row>
    <row r="13" spans="1:11" x14ac:dyDescent="0.2">
      <c r="A13" s="102" t="s">
        <v>419</v>
      </c>
      <c r="B13" s="101">
        <v>0</v>
      </c>
      <c r="C13" s="92"/>
      <c r="D13" s="104" t="s">
        <v>420</v>
      </c>
      <c r="E13" s="101">
        <v>0</v>
      </c>
      <c r="F13" s="92"/>
    </row>
    <row r="14" spans="1:11" x14ac:dyDescent="0.2">
      <c r="A14" s="102" t="s">
        <v>421</v>
      </c>
      <c r="B14" s="101">
        <v>0</v>
      </c>
      <c r="C14" s="92"/>
      <c r="D14" s="100" t="s">
        <v>422</v>
      </c>
      <c r="E14" s="101">
        <v>0</v>
      </c>
      <c r="F14" s="92"/>
    </row>
    <row r="15" spans="1:11" x14ac:dyDescent="0.2">
      <c r="A15" s="102" t="s">
        <v>423</v>
      </c>
      <c r="B15" s="101">
        <v>0</v>
      </c>
      <c r="C15" s="92"/>
      <c r="D15" s="100" t="s">
        <v>424</v>
      </c>
      <c r="E15" s="101">
        <v>0</v>
      </c>
      <c r="F15" s="92"/>
      <c r="H15" s="97"/>
    </row>
    <row r="16" spans="1:11" x14ac:dyDescent="0.2">
      <c r="A16" s="102" t="s">
        <v>425</v>
      </c>
      <c r="B16" s="101">
        <v>0</v>
      </c>
      <c r="C16" s="92"/>
      <c r="D16" s="103" t="s">
        <v>426</v>
      </c>
      <c r="E16" s="101">
        <v>0</v>
      </c>
      <c r="F16" s="92"/>
    </row>
    <row r="17" spans="1:8" x14ac:dyDescent="0.2">
      <c r="A17" s="103" t="s">
        <v>427</v>
      </c>
      <c r="B17" s="101">
        <v>0</v>
      </c>
      <c r="C17" s="105"/>
      <c r="D17" s="104" t="s">
        <v>428</v>
      </c>
      <c r="E17" s="101">
        <v>0</v>
      </c>
      <c r="F17" s="105"/>
      <c r="H17" s="97"/>
    </row>
    <row r="18" spans="1:8" x14ac:dyDescent="0.2">
      <c r="A18" s="103"/>
      <c r="B18" s="101"/>
      <c r="C18" s="91"/>
      <c r="D18" s="100" t="s">
        <v>429</v>
      </c>
      <c r="E18" s="101">
        <v>0</v>
      </c>
      <c r="F18" s="91"/>
    </row>
    <row r="19" spans="1:8" ht="12.75" thickBot="1" x14ac:dyDescent="0.25">
      <c r="A19" s="103"/>
      <c r="B19" s="106"/>
      <c r="C19" s="91"/>
      <c r="D19" s="107" t="s">
        <v>430</v>
      </c>
      <c r="E19" s="108">
        <v>0</v>
      </c>
      <c r="F19" s="91"/>
    </row>
    <row r="20" spans="1:8" ht="12.75" thickBot="1" x14ac:dyDescent="0.25">
      <c r="A20" s="94" t="s">
        <v>431</v>
      </c>
      <c r="B20" s="95">
        <f>SUM(B21:B27)</f>
        <v>0</v>
      </c>
      <c r="C20" s="91"/>
      <c r="D20" s="96" t="s">
        <v>432</v>
      </c>
      <c r="E20" s="95">
        <f>SUM(E21:E27)</f>
        <v>0</v>
      </c>
      <c r="F20" s="91"/>
    </row>
    <row r="21" spans="1:8" x14ac:dyDescent="0.2">
      <c r="A21" s="102" t="s">
        <v>433</v>
      </c>
      <c r="B21" s="101">
        <v>0</v>
      </c>
      <c r="C21" s="91"/>
      <c r="D21" s="100" t="s">
        <v>434</v>
      </c>
      <c r="E21" s="101">
        <v>0</v>
      </c>
      <c r="F21" s="91"/>
    </row>
    <row r="22" spans="1:8" x14ac:dyDescent="0.2">
      <c r="A22" s="103" t="s">
        <v>435</v>
      </c>
      <c r="B22" s="101">
        <v>0</v>
      </c>
      <c r="C22" s="91"/>
      <c r="D22" s="103" t="s">
        <v>436</v>
      </c>
      <c r="E22" s="101">
        <v>0</v>
      </c>
      <c r="F22" s="91"/>
    </row>
    <row r="23" spans="1:8" x14ac:dyDescent="0.2">
      <c r="A23" s="102" t="s">
        <v>437</v>
      </c>
      <c r="B23" s="101">
        <v>0</v>
      </c>
      <c r="C23" s="91"/>
      <c r="D23" s="104" t="s">
        <v>438</v>
      </c>
      <c r="E23" s="101">
        <v>0</v>
      </c>
      <c r="F23" s="91"/>
    </row>
    <row r="24" spans="1:8" x14ac:dyDescent="0.2">
      <c r="A24" s="102" t="s">
        <v>439</v>
      </c>
      <c r="B24" s="101">
        <v>0</v>
      </c>
      <c r="C24" s="91"/>
      <c r="D24" s="100" t="s">
        <v>440</v>
      </c>
      <c r="E24" s="101">
        <v>0</v>
      </c>
      <c r="F24" s="91"/>
    </row>
    <row r="25" spans="1:8" x14ac:dyDescent="0.2">
      <c r="A25" s="102" t="s">
        <v>441</v>
      </c>
      <c r="B25" s="101">
        <v>0</v>
      </c>
      <c r="C25" s="91"/>
      <c r="D25" s="104" t="s">
        <v>442</v>
      </c>
      <c r="E25" s="101">
        <v>0</v>
      </c>
      <c r="F25" s="91"/>
    </row>
    <row r="26" spans="1:8" x14ac:dyDescent="0.2">
      <c r="A26" s="102" t="s">
        <v>443</v>
      </c>
      <c r="B26" s="101">
        <v>0</v>
      </c>
      <c r="C26" s="91"/>
      <c r="D26" s="104" t="s">
        <v>444</v>
      </c>
      <c r="E26" s="101">
        <v>0</v>
      </c>
      <c r="F26" s="91"/>
    </row>
    <row r="27" spans="1:8" ht="12.75" thickBot="1" x14ac:dyDescent="0.25">
      <c r="A27" s="103"/>
      <c r="B27" s="101"/>
      <c r="C27" s="91"/>
      <c r="D27" s="104" t="s">
        <v>445</v>
      </c>
      <c r="E27" s="101">
        <v>0</v>
      </c>
      <c r="F27" s="91"/>
    </row>
    <row r="28" spans="1:8" ht="12.75" thickBot="1" x14ac:dyDescent="0.25">
      <c r="A28" s="109" t="s">
        <v>446</v>
      </c>
      <c r="B28" s="110">
        <f>B20+B9</f>
        <v>1040000</v>
      </c>
      <c r="C28" s="91"/>
      <c r="D28" s="109" t="s">
        <v>447</v>
      </c>
      <c r="E28" s="110">
        <f>E9+E20</f>
        <v>1048047</v>
      </c>
      <c r="F28" s="91"/>
    </row>
    <row r="29" spans="1:8" x14ac:dyDescent="0.2">
      <c r="A29" s="111" t="s">
        <v>448</v>
      </c>
      <c r="B29" s="99">
        <v>0</v>
      </c>
      <c r="C29" s="91"/>
      <c r="D29" s="112" t="s">
        <v>449</v>
      </c>
      <c r="E29" s="99"/>
      <c r="F29" s="91"/>
    </row>
    <row r="30" spans="1:8" x14ac:dyDescent="0.2">
      <c r="A30" s="113" t="s">
        <v>450</v>
      </c>
      <c r="B30" s="114">
        <f>+'2_M_Bevételek'!D71</f>
        <v>8047</v>
      </c>
      <c r="C30" s="91"/>
      <c r="D30" s="104" t="s">
        <v>451</v>
      </c>
      <c r="E30" s="101">
        <v>0</v>
      </c>
      <c r="F30" s="91"/>
    </row>
    <row r="31" spans="1:8" x14ac:dyDescent="0.2">
      <c r="A31" s="113" t="s">
        <v>452</v>
      </c>
      <c r="B31" s="114">
        <v>0</v>
      </c>
      <c r="C31" s="91"/>
      <c r="D31" s="104" t="s">
        <v>453</v>
      </c>
      <c r="E31" s="101">
        <v>0</v>
      </c>
      <c r="F31" s="91"/>
      <c r="G31" s="97"/>
    </row>
    <row r="32" spans="1:8" x14ac:dyDescent="0.2">
      <c r="A32" s="113" t="s">
        <v>454</v>
      </c>
      <c r="B32" s="114" t="s">
        <v>455</v>
      </c>
      <c r="C32" s="91"/>
      <c r="D32" s="104" t="s">
        <v>456</v>
      </c>
      <c r="E32" s="101">
        <v>0</v>
      </c>
      <c r="F32" s="91"/>
    </row>
    <row r="33" spans="1:8" x14ac:dyDescent="0.2">
      <c r="A33" s="113" t="s">
        <v>457</v>
      </c>
      <c r="B33" s="114"/>
      <c r="C33" s="91"/>
      <c r="D33" s="104"/>
      <c r="E33" s="114"/>
      <c r="F33" s="91"/>
    </row>
    <row r="34" spans="1:8" ht="12.75" thickBot="1" x14ac:dyDescent="0.25">
      <c r="A34" s="113" t="s">
        <v>458</v>
      </c>
      <c r="B34" s="115">
        <v>0</v>
      </c>
      <c r="C34" s="91"/>
      <c r="D34" s="116"/>
      <c r="E34" s="106"/>
      <c r="F34" s="91"/>
    </row>
    <row r="35" spans="1:8" ht="12.75" thickBot="1" x14ac:dyDescent="0.25">
      <c r="A35" s="109" t="s">
        <v>459</v>
      </c>
      <c r="B35" s="110">
        <f>SUM(B29:B34)</f>
        <v>8047</v>
      </c>
      <c r="C35" s="91"/>
      <c r="D35" s="117" t="s">
        <v>460</v>
      </c>
      <c r="E35" s="118">
        <f>SUM(E29:E33)</f>
        <v>0</v>
      </c>
      <c r="F35" s="91"/>
    </row>
    <row r="36" spans="1:8" ht="12.75" thickBot="1" x14ac:dyDescent="0.25">
      <c r="A36" s="119"/>
      <c r="B36" s="120"/>
      <c r="D36" s="119"/>
      <c r="E36" s="121"/>
    </row>
    <row r="37" spans="1:8" ht="12.75" thickBot="1" x14ac:dyDescent="0.25">
      <c r="A37" s="122" t="s">
        <v>461</v>
      </c>
      <c r="B37" s="123"/>
      <c r="D37" s="124" t="s">
        <v>462</v>
      </c>
      <c r="E37" s="125"/>
    </row>
    <row r="38" spans="1:8" ht="12.75" thickBot="1" x14ac:dyDescent="0.25">
      <c r="A38" s="109" t="s">
        <v>463</v>
      </c>
      <c r="B38" s="126">
        <f>B36+B28+B37+B35</f>
        <v>1048047</v>
      </c>
      <c r="D38" s="117" t="s">
        <v>464</v>
      </c>
      <c r="E38" s="127">
        <f>E28+E36+E37+E35</f>
        <v>1048047</v>
      </c>
    </row>
    <row r="39" spans="1:8" ht="12.75" thickBot="1" x14ac:dyDescent="0.25">
      <c r="B39" s="97"/>
      <c r="C39" s="128"/>
      <c r="D39" s="128"/>
      <c r="E39" s="128"/>
    </row>
    <row r="40" spans="1:8" ht="12.75" thickBot="1" x14ac:dyDescent="0.25">
      <c r="B40" s="97"/>
      <c r="C40" s="97"/>
      <c r="D40" s="117" t="s">
        <v>465</v>
      </c>
      <c r="E40" s="127">
        <f>+E38-B38</f>
        <v>0</v>
      </c>
      <c r="F40" s="97"/>
      <c r="G40" s="97"/>
      <c r="H40" s="97"/>
    </row>
    <row r="41" spans="1:8" x14ac:dyDescent="0.2">
      <c r="B41" s="97"/>
      <c r="C41" s="97"/>
      <c r="D41" s="97"/>
      <c r="E41" s="97"/>
      <c r="F41" s="97"/>
      <c r="G41" s="97"/>
    </row>
    <row r="42" spans="1:8" x14ac:dyDescent="0.2">
      <c r="B42" s="97"/>
      <c r="C42" s="97"/>
      <c r="D42" s="97"/>
      <c r="E42" s="97"/>
      <c r="H42" s="97"/>
    </row>
    <row r="43" spans="1:8" x14ac:dyDescent="0.2">
      <c r="B43" s="97"/>
    </row>
    <row r="44" spans="1:8" x14ac:dyDescent="0.2">
      <c r="B44" s="97"/>
      <c r="C44" s="97"/>
      <c r="F44" s="97"/>
      <c r="G44" s="97"/>
    </row>
    <row r="192" spans="8:8" ht="14.25" x14ac:dyDescent="0.2">
      <c r="H192" s="129"/>
    </row>
  </sheetData>
  <mergeCells count="9">
    <mergeCell ref="A6:A7"/>
    <mergeCell ref="B6:B7"/>
    <mergeCell ref="D6:D7"/>
    <mergeCell ref="E6:E7"/>
    <mergeCell ref="A1:E1"/>
    <mergeCell ref="A2:E2"/>
    <mergeCell ref="A3:E3"/>
    <mergeCell ref="A5:B5"/>
    <mergeCell ref="D5:E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workbookViewId="0">
      <selection activeCell="A5" sqref="A5"/>
    </sheetView>
  </sheetViews>
  <sheetFormatPr defaultRowHeight="15" x14ac:dyDescent="0.25"/>
  <cols>
    <col min="1" max="1" width="42.85546875" customWidth="1"/>
    <col min="2" max="2" width="19.42578125" customWidth="1"/>
    <col min="3" max="3" width="2.5703125" customWidth="1"/>
    <col min="4" max="4" width="39.7109375" customWidth="1"/>
    <col min="5" max="5" width="17.85546875" bestFit="1" customWidth="1"/>
  </cols>
  <sheetData>
    <row r="1" spans="1:5" ht="15.75" x14ac:dyDescent="0.25">
      <c r="A1" s="331" t="s">
        <v>538</v>
      </c>
      <c r="B1" s="331"/>
      <c r="C1" s="331"/>
      <c r="D1" s="331"/>
      <c r="E1" s="331"/>
    </row>
    <row r="2" spans="1:5" ht="15.75" x14ac:dyDescent="0.25">
      <c r="A2" s="327" t="s">
        <v>467</v>
      </c>
      <c r="B2" s="327"/>
      <c r="C2" s="327"/>
      <c r="D2" s="327"/>
      <c r="E2" s="327"/>
    </row>
    <row r="3" spans="1:5" ht="15.75" x14ac:dyDescent="0.25">
      <c r="A3" s="332" t="s">
        <v>554</v>
      </c>
      <c r="B3" s="332"/>
      <c r="C3" s="332"/>
      <c r="D3" s="332"/>
      <c r="E3" s="332"/>
    </row>
    <row r="6" spans="1:5" ht="15.75" thickBot="1" x14ac:dyDescent="0.3">
      <c r="A6" s="333" t="s">
        <v>468</v>
      </c>
      <c r="B6" s="333"/>
      <c r="C6" s="333"/>
      <c r="D6" s="333"/>
      <c r="E6" s="333"/>
    </row>
    <row r="7" spans="1:5" ht="15.75" thickBot="1" x14ac:dyDescent="0.3">
      <c r="A7" s="329" t="s">
        <v>407</v>
      </c>
      <c r="B7" s="330"/>
      <c r="D7" s="329" t="s">
        <v>408</v>
      </c>
      <c r="E7" s="330"/>
    </row>
    <row r="8" spans="1:5" x14ac:dyDescent="0.25">
      <c r="A8" s="324" t="s">
        <v>409</v>
      </c>
      <c r="B8" s="324" t="s">
        <v>555</v>
      </c>
      <c r="D8" s="324" t="s">
        <v>409</v>
      </c>
      <c r="E8" s="324" t="s">
        <v>555</v>
      </c>
    </row>
    <row r="9" spans="1:5" ht="15.75" thickBot="1" x14ac:dyDescent="0.3">
      <c r="A9" s="325"/>
      <c r="B9" s="325"/>
      <c r="C9" s="130"/>
      <c r="D9" s="325"/>
      <c r="E9" s="325"/>
    </row>
    <row r="10" spans="1:5" x14ac:dyDescent="0.25">
      <c r="A10" s="131"/>
      <c r="B10" s="132"/>
      <c r="D10" s="133"/>
      <c r="E10" s="134"/>
    </row>
    <row r="11" spans="1:5" x14ac:dyDescent="0.25">
      <c r="A11" s="135" t="s">
        <v>469</v>
      </c>
      <c r="B11" s="136">
        <f>+'2_M_Bevételek'!D15</f>
        <v>1040000</v>
      </c>
      <c r="D11" s="135" t="s">
        <v>415</v>
      </c>
      <c r="E11" s="137">
        <f>+'1_M_Kiadások'!D21</f>
        <v>0</v>
      </c>
    </row>
    <row r="12" spans="1:5" x14ac:dyDescent="0.25">
      <c r="A12" s="135" t="s">
        <v>417</v>
      </c>
      <c r="B12" s="136">
        <v>0</v>
      </c>
      <c r="D12" s="135" t="s">
        <v>470</v>
      </c>
      <c r="E12" s="137">
        <f>+'1_M_Kiadások'!D22</f>
        <v>0</v>
      </c>
    </row>
    <row r="13" spans="1:5" x14ac:dyDescent="0.25">
      <c r="A13" s="138" t="s">
        <v>419</v>
      </c>
      <c r="B13" s="136">
        <v>0</v>
      </c>
      <c r="D13" s="135" t="s">
        <v>471</v>
      </c>
      <c r="E13" s="137">
        <f>+'1_M_Kiadások'!D47</f>
        <v>1048047</v>
      </c>
    </row>
    <row r="14" spans="1:5" x14ac:dyDescent="0.25">
      <c r="A14" s="138" t="s">
        <v>421</v>
      </c>
      <c r="B14" s="136">
        <v>0</v>
      </c>
      <c r="D14" s="135" t="s">
        <v>420</v>
      </c>
      <c r="E14" s="137">
        <v>0</v>
      </c>
    </row>
    <row r="15" spans="1:5" x14ac:dyDescent="0.25">
      <c r="A15" s="139" t="s">
        <v>472</v>
      </c>
      <c r="B15" s="136">
        <v>0</v>
      </c>
      <c r="D15" s="133" t="s">
        <v>473</v>
      </c>
      <c r="E15" s="137">
        <v>0</v>
      </c>
    </row>
    <row r="16" spans="1:5" x14ac:dyDescent="0.25">
      <c r="A16" s="139" t="s">
        <v>450</v>
      </c>
      <c r="B16" s="136">
        <f>+'2_M_Bevételek'!D72</f>
        <v>8047</v>
      </c>
      <c r="D16" s="133" t="s">
        <v>424</v>
      </c>
      <c r="E16" s="137">
        <v>0</v>
      </c>
    </row>
    <row r="17" spans="1:5" x14ac:dyDescent="0.25">
      <c r="A17" s="140"/>
      <c r="B17" s="141"/>
      <c r="D17" s="133" t="s">
        <v>426</v>
      </c>
      <c r="E17" s="137">
        <v>0</v>
      </c>
    </row>
    <row r="18" spans="1:5" x14ac:dyDescent="0.25">
      <c r="A18" s="140"/>
      <c r="B18" s="141"/>
      <c r="D18" s="133" t="s">
        <v>428</v>
      </c>
      <c r="E18" s="137">
        <v>0</v>
      </c>
    </row>
    <row r="19" spans="1:5" x14ac:dyDescent="0.25">
      <c r="A19" s="140"/>
      <c r="B19" s="141"/>
      <c r="D19" s="135" t="s">
        <v>198</v>
      </c>
      <c r="E19" s="137">
        <v>0</v>
      </c>
    </row>
    <row r="20" spans="1:5" x14ac:dyDescent="0.25">
      <c r="A20" s="140"/>
      <c r="B20" s="141"/>
      <c r="D20" s="135" t="s">
        <v>474</v>
      </c>
      <c r="E20" s="137">
        <v>0</v>
      </c>
    </row>
    <row r="21" spans="1:5" x14ac:dyDescent="0.25">
      <c r="A21" s="140"/>
      <c r="B21" s="141"/>
      <c r="D21" s="135" t="s">
        <v>475</v>
      </c>
      <c r="E21" s="137"/>
    </row>
    <row r="22" spans="1:5" ht="15.75" thickBot="1" x14ac:dyDescent="0.3">
      <c r="A22" s="142" t="s">
        <v>476</v>
      </c>
      <c r="B22" s="143">
        <f>SUM(B11:B21)</f>
        <v>1048047</v>
      </c>
      <c r="D22" s="144" t="s">
        <v>477</v>
      </c>
      <c r="E22" s="145">
        <f>SUM(E11:E21)</f>
        <v>1048047</v>
      </c>
    </row>
    <row r="23" spans="1:5" ht="15.75" thickBot="1" x14ac:dyDescent="0.3">
      <c r="A23" s="146" t="s">
        <v>478</v>
      </c>
      <c r="B23" s="143">
        <f>+E22-B22</f>
        <v>0</v>
      </c>
      <c r="D23" s="146" t="s">
        <v>479</v>
      </c>
      <c r="E23" s="147">
        <v>0</v>
      </c>
    </row>
    <row r="26" spans="1:5" x14ac:dyDescent="0.25">
      <c r="B26" s="59"/>
    </row>
  </sheetData>
  <mergeCells count="10">
    <mergeCell ref="A8:A9"/>
    <mergeCell ref="B8:B9"/>
    <mergeCell ref="D8:D9"/>
    <mergeCell ref="E8:E9"/>
    <mergeCell ref="A1:E1"/>
    <mergeCell ref="A2:E2"/>
    <mergeCell ref="A3:E3"/>
    <mergeCell ref="A6:E6"/>
    <mergeCell ref="A7:B7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3"/>
  <sheetViews>
    <sheetView workbookViewId="0">
      <selection activeCell="A4" sqref="A4"/>
    </sheetView>
  </sheetViews>
  <sheetFormatPr defaultColWidth="9.140625" defaultRowHeight="12.75" x14ac:dyDescent="0.2"/>
  <cols>
    <col min="1" max="1" width="34.28515625" style="287" customWidth="1"/>
    <col min="2" max="2" width="15" style="287" customWidth="1"/>
    <col min="3" max="3" width="4.28515625" style="287" customWidth="1"/>
    <col min="4" max="4" width="32" style="287" customWidth="1"/>
    <col min="5" max="5" width="21.5703125" style="287" customWidth="1"/>
    <col min="6" max="6" width="34.7109375" style="287" bestFit="1" customWidth="1"/>
    <col min="7" max="7" width="15" style="287" customWidth="1"/>
    <col min="8" max="10" width="15.85546875" style="287" customWidth="1"/>
    <col min="11" max="16384" width="9.140625" style="287"/>
  </cols>
  <sheetData>
    <row r="1" spans="1:10" ht="15.75" x14ac:dyDescent="0.25">
      <c r="A1" s="334" t="s">
        <v>539</v>
      </c>
      <c r="B1" s="334"/>
      <c r="C1" s="334"/>
      <c r="D1" s="334"/>
      <c r="E1" s="334"/>
      <c r="F1" s="286"/>
      <c r="G1" s="286"/>
      <c r="H1" s="286"/>
      <c r="I1" s="286"/>
      <c r="J1" s="286"/>
    </row>
    <row r="2" spans="1:10" ht="15.75" x14ac:dyDescent="0.25">
      <c r="A2" s="327" t="s">
        <v>467</v>
      </c>
      <c r="B2" s="327"/>
      <c r="C2" s="327"/>
      <c r="D2" s="327"/>
      <c r="E2" s="327"/>
      <c r="F2" s="288"/>
      <c r="G2" s="288"/>
      <c r="H2" s="288"/>
      <c r="I2" s="288"/>
      <c r="J2" s="288"/>
    </row>
    <row r="3" spans="1:10" ht="15.75" x14ac:dyDescent="0.25">
      <c r="A3" s="335" t="s">
        <v>558</v>
      </c>
      <c r="B3" s="335"/>
      <c r="C3" s="335"/>
      <c r="D3" s="335"/>
      <c r="E3" s="335"/>
      <c r="F3" s="288"/>
      <c r="G3" s="288"/>
      <c r="H3" s="289"/>
    </row>
    <row r="4" spans="1:10" ht="15.75" x14ac:dyDescent="0.25">
      <c r="A4" s="322"/>
      <c r="B4" s="322"/>
      <c r="C4" s="322"/>
      <c r="D4" s="322"/>
      <c r="E4" s="322"/>
      <c r="F4" s="288"/>
      <c r="G4" s="288"/>
      <c r="H4" s="289"/>
    </row>
    <row r="5" spans="1:10" ht="15.75" x14ac:dyDescent="0.25">
      <c r="A5" s="327" t="s">
        <v>540</v>
      </c>
      <c r="B5" s="327"/>
      <c r="C5" s="327"/>
      <c r="D5" s="327"/>
      <c r="E5" s="327"/>
      <c r="F5" s="288"/>
      <c r="G5" s="288"/>
      <c r="H5" s="289"/>
    </row>
    <row r="6" spans="1:10" ht="13.5" thickBot="1" x14ac:dyDescent="0.25">
      <c r="A6" s="333" t="s">
        <v>468</v>
      </c>
      <c r="B6" s="333"/>
      <c r="C6" s="333"/>
      <c r="D6" s="333"/>
      <c r="E6" s="333"/>
      <c r="F6" s="288"/>
      <c r="G6" s="288"/>
      <c r="H6" s="289"/>
    </row>
    <row r="7" spans="1:10" ht="20.45" customHeight="1" thickBot="1" x14ac:dyDescent="0.3">
      <c r="A7" s="329" t="s">
        <v>407</v>
      </c>
      <c r="B7" s="330"/>
      <c r="C7"/>
      <c r="D7" s="329" t="s">
        <v>408</v>
      </c>
      <c r="E7" s="330"/>
      <c r="F7" s="286"/>
      <c r="G7" s="286"/>
      <c r="H7" s="286"/>
      <c r="I7" s="286"/>
      <c r="J7" s="286"/>
    </row>
    <row r="8" spans="1:10" s="290" customFormat="1" ht="25.5" customHeight="1" x14ac:dyDescent="0.2">
      <c r="A8" s="324" t="s">
        <v>409</v>
      </c>
      <c r="B8" s="324" t="s">
        <v>557</v>
      </c>
      <c r="D8" s="324" t="s">
        <v>409</v>
      </c>
      <c r="E8" s="324" t="s">
        <v>559</v>
      </c>
    </row>
    <row r="9" spans="1:10" s="290" customFormat="1" ht="17.25" customHeight="1" thickBot="1" x14ac:dyDescent="0.25">
      <c r="A9" s="325"/>
      <c r="B9" s="325"/>
      <c r="D9" s="325"/>
      <c r="E9" s="325"/>
    </row>
    <row r="10" spans="1:10" ht="19.5" customHeight="1" x14ac:dyDescent="0.2">
      <c r="A10" s="291" t="s">
        <v>433</v>
      </c>
      <c r="B10" s="292">
        <v>0</v>
      </c>
      <c r="D10" s="293" t="s">
        <v>434</v>
      </c>
      <c r="E10" s="294">
        <v>0</v>
      </c>
    </row>
    <row r="11" spans="1:10" ht="18.75" customHeight="1" x14ac:dyDescent="0.2">
      <c r="A11" s="295" t="s">
        <v>435</v>
      </c>
      <c r="B11" s="292">
        <v>0</v>
      </c>
      <c r="D11" s="296" t="s">
        <v>436</v>
      </c>
      <c r="E11" s="297">
        <v>0</v>
      </c>
    </row>
    <row r="12" spans="1:10" ht="46.9" customHeight="1" x14ac:dyDescent="0.2">
      <c r="A12" s="298" t="s">
        <v>437</v>
      </c>
      <c r="B12" s="299">
        <v>0</v>
      </c>
      <c r="C12" s="300"/>
      <c r="D12" s="301" t="s">
        <v>438</v>
      </c>
      <c r="E12" s="302">
        <v>0</v>
      </c>
    </row>
    <row r="13" spans="1:10" ht="37.9" customHeight="1" x14ac:dyDescent="0.2">
      <c r="A13" s="303" t="s">
        <v>439</v>
      </c>
      <c r="B13" s="292">
        <v>0</v>
      </c>
      <c r="D13" s="304" t="s">
        <v>440</v>
      </c>
      <c r="E13" s="297">
        <v>0</v>
      </c>
    </row>
    <row r="14" spans="1:10" ht="18.75" customHeight="1" x14ac:dyDescent="0.2">
      <c r="A14" s="305" t="s">
        <v>441</v>
      </c>
      <c r="B14" s="292">
        <v>0</v>
      </c>
      <c r="D14" s="306" t="s">
        <v>442</v>
      </c>
      <c r="E14" s="297">
        <v>0</v>
      </c>
    </row>
    <row r="15" spans="1:10" ht="18.75" customHeight="1" x14ac:dyDescent="0.2">
      <c r="A15" s="303" t="s">
        <v>448</v>
      </c>
      <c r="B15" s="292">
        <v>0</v>
      </c>
      <c r="D15" s="307" t="s">
        <v>530</v>
      </c>
      <c r="E15" s="308">
        <v>0</v>
      </c>
    </row>
    <row r="16" spans="1:10" ht="18.75" customHeight="1" x14ac:dyDescent="0.2">
      <c r="A16" s="309"/>
      <c r="B16" s="297"/>
      <c r="D16" s="307"/>
      <c r="E16" s="297"/>
    </row>
    <row r="17" spans="1:10" ht="17.25" customHeight="1" x14ac:dyDescent="0.2">
      <c r="A17" s="310"/>
      <c r="B17" s="297"/>
      <c r="D17" s="311"/>
      <c r="E17" s="297"/>
    </row>
    <row r="18" spans="1:10" ht="16.5" customHeight="1" thickBot="1" x14ac:dyDescent="0.25">
      <c r="A18" s="310"/>
      <c r="B18" s="297"/>
      <c r="D18" s="296"/>
      <c r="E18" s="312"/>
    </row>
    <row r="19" spans="1:10" ht="13.5" thickBot="1" x14ac:dyDescent="0.25">
      <c r="A19" s="313" t="s">
        <v>531</v>
      </c>
      <c r="B19" s="314">
        <f>SUM(B10:B18)</f>
        <v>0</v>
      </c>
      <c r="D19" s="315" t="s">
        <v>532</v>
      </c>
      <c r="E19" s="316">
        <f>SUM(E10:E18)</f>
        <v>0</v>
      </c>
    </row>
    <row r="20" spans="1:10" ht="16.5" customHeight="1" thickBot="1" x14ac:dyDescent="0.3">
      <c r="A20" s="146" t="s">
        <v>533</v>
      </c>
      <c r="B20" s="147">
        <v>0</v>
      </c>
      <c r="C20"/>
      <c r="D20" s="146" t="s">
        <v>534</v>
      </c>
      <c r="E20" s="317">
        <f>+B19-E19</f>
        <v>0</v>
      </c>
    </row>
    <row r="21" spans="1:10" ht="16.5" customHeight="1" x14ac:dyDescent="0.2">
      <c r="B21" s="318"/>
      <c r="C21" s="318"/>
      <c r="D21" s="319"/>
      <c r="E21" s="318"/>
      <c r="F21" s="318"/>
      <c r="G21" s="318"/>
    </row>
    <row r="22" spans="1:10" ht="18.75" customHeight="1" x14ac:dyDescent="0.2">
      <c r="A22" s="287" t="s">
        <v>535</v>
      </c>
      <c r="B22" s="320">
        <f>+'4_M_Működési mérleg'!B22+'5_M_Felhalm.mérleg'!B19</f>
        <v>1048047</v>
      </c>
      <c r="C22" s="318"/>
      <c r="D22" s="287" t="s">
        <v>535</v>
      </c>
      <c r="E22" s="320">
        <f>+'4_M_Működési mérleg'!E22+'5_M_Felhalm.mérleg'!E19</f>
        <v>1048047</v>
      </c>
      <c r="F22" s="319"/>
      <c r="G22" s="318"/>
      <c r="H22" s="318"/>
      <c r="I22" s="318"/>
      <c r="J22" s="318"/>
    </row>
    <row r="23" spans="1:10" x14ac:dyDescent="0.2">
      <c r="A23" s="287" t="s">
        <v>536</v>
      </c>
      <c r="B23" s="320">
        <f>+'1_M_Kiadások'!D97</f>
        <v>1048047</v>
      </c>
      <c r="C23" s="318"/>
      <c r="D23" s="287" t="s">
        <v>536</v>
      </c>
      <c r="E23" s="320">
        <f>+B23</f>
        <v>1048047</v>
      </c>
      <c r="F23" s="319"/>
      <c r="G23" s="318"/>
      <c r="H23" s="318"/>
      <c r="I23" s="318"/>
      <c r="J23" s="318"/>
    </row>
    <row r="24" spans="1:10" ht="18.75" customHeight="1" x14ac:dyDescent="0.2">
      <c r="A24" s="287" t="s">
        <v>537</v>
      </c>
      <c r="B24" s="320">
        <f>+B22-B23</f>
        <v>0</v>
      </c>
      <c r="C24" s="318"/>
      <c r="D24" s="318" t="s">
        <v>537</v>
      </c>
      <c r="E24" s="320">
        <f>+E23-E22</f>
        <v>0</v>
      </c>
      <c r="F24" s="319"/>
      <c r="G24" s="318"/>
      <c r="H24" s="318"/>
      <c r="I24" s="318"/>
      <c r="J24" s="318"/>
    </row>
    <row r="25" spans="1:10" ht="18" customHeight="1" x14ac:dyDescent="0.2">
      <c r="B25" s="318"/>
      <c r="C25" s="318"/>
      <c r="D25" s="318"/>
      <c r="E25" s="318"/>
      <c r="F25" s="319"/>
      <c r="G25" s="318"/>
      <c r="H25" s="318"/>
      <c r="I25" s="318"/>
      <c r="J25" s="318"/>
    </row>
    <row r="26" spans="1:10" ht="17.25" customHeight="1" x14ac:dyDescent="0.2">
      <c r="B26" s="318"/>
      <c r="C26" s="318"/>
      <c r="D26" s="318"/>
      <c r="E26" s="318"/>
      <c r="F26" s="319"/>
      <c r="G26" s="318"/>
      <c r="H26" s="318"/>
      <c r="I26" s="318"/>
      <c r="J26" s="318"/>
    </row>
    <row r="27" spans="1:10" ht="19.5" customHeight="1" x14ac:dyDescent="0.2">
      <c r="B27" s="318"/>
      <c r="C27" s="318"/>
      <c r="D27" s="318"/>
      <c r="E27" s="318"/>
      <c r="F27" s="319"/>
      <c r="G27" s="318"/>
      <c r="H27" s="318"/>
      <c r="I27" s="318"/>
      <c r="J27" s="318"/>
    </row>
    <row r="28" spans="1:10" x14ac:dyDescent="0.2">
      <c r="B28" s="318"/>
      <c r="C28" s="318"/>
      <c r="D28" s="318"/>
      <c r="E28" s="318"/>
      <c r="F28" s="319"/>
      <c r="G28" s="318"/>
      <c r="H28" s="318"/>
      <c r="I28" s="318"/>
      <c r="J28" s="318"/>
    </row>
    <row r="29" spans="1:10" x14ac:dyDescent="0.2">
      <c r="B29" s="318"/>
      <c r="C29" s="318"/>
      <c r="D29" s="318"/>
      <c r="E29" s="318"/>
      <c r="F29" s="319"/>
      <c r="G29" s="318"/>
      <c r="H29" s="318"/>
      <c r="I29" s="318"/>
      <c r="J29" s="318"/>
    </row>
    <row r="30" spans="1:10" ht="12.75" customHeight="1" x14ac:dyDescent="0.2">
      <c r="B30" s="318"/>
      <c r="C30" s="318"/>
      <c r="D30" s="318"/>
      <c r="E30" s="318"/>
      <c r="F30" s="319"/>
      <c r="G30" s="318"/>
      <c r="H30" s="318"/>
      <c r="I30" s="318"/>
      <c r="J30" s="318"/>
    </row>
    <row r="31" spans="1:10" x14ac:dyDescent="0.2">
      <c r="B31" s="318"/>
      <c r="C31" s="318"/>
      <c r="D31" s="318"/>
      <c r="E31" s="318"/>
      <c r="F31" s="318"/>
      <c r="G31" s="318"/>
      <c r="H31" s="318"/>
      <c r="I31" s="318"/>
      <c r="J31" s="318"/>
    </row>
    <row r="193" spans="7:8" ht="14.25" x14ac:dyDescent="0.2">
      <c r="G193" s="321"/>
      <c r="H193" s="321"/>
    </row>
  </sheetData>
  <mergeCells count="11">
    <mergeCell ref="A8:A9"/>
    <mergeCell ref="B8:B9"/>
    <mergeCell ref="D8:D9"/>
    <mergeCell ref="E8:E9"/>
    <mergeCell ref="A1:E1"/>
    <mergeCell ref="A2:E2"/>
    <mergeCell ref="A3:E3"/>
    <mergeCell ref="A5:E5"/>
    <mergeCell ref="A6:E6"/>
    <mergeCell ref="A7:B7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workbookViewId="0">
      <selection activeCell="C18" sqref="C18"/>
    </sheetView>
  </sheetViews>
  <sheetFormatPr defaultRowHeight="15" x14ac:dyDescent="0.25"/>
  <cols>
    <col min="1" max="1" width="14.7109375" customWidth="1"/>
    <col min="2" max="2" width="7.42578125" bestFit="1" customWidth="1"/>
    <col min="3" max="3" width="76.42578125" customWidth="1"/>
    <col min="4" max="4" width="14" customWidth="1"/>
  </cols>
  <sheetData>
    <row r="1" spans="1:4" ht="15.75" x14ac:dyDescent="0.25">
      <c r="A1" s="334" t="s">
        <v>541</v>
      </c>
      <c r="B1" s="334"/>
      <c r="C1" s="334"/>
      <c r="D1" s="334"/>
    </row>
    <row r="2" spans="1:4" ht="15.75" x14ac:dyDescent="0.25">
      <c r="A2" s="337" t="s">
        <v>467</v>
      </c>
      <c r="B2" s="337"/>
      <c r="C2" s="337"/>
      <c r="D2" s="337"/>
    </row>
    <row r="3" spans="1:4" ht="15.75" x14ac:dyDescent="0.25">
      <c r="A3" s="338" t="s">
        <v>560</v>
      </c>
      <c r="B3" s="338"/>
      <c r="C3" s="338"/>
      <c r="D3" s="338"/>
    </row>
    <row r="4" spans="1:4" s="323" customFormat="1" x14ac:dyDescent="0.25">
      <c r="A4"/>
      <c r="B4"/>
      <c r="C4"/>
      <c r="D4"/>
    </row>
    <row r="6" spans="1:4" ht="36" customHeight="1" x14ac:dyDescent="0.25">
      <c r="A6" s="336" t="s">
        <v>549</v>
      </c>
      <c r="B6" s="336"/>
      <c r="C6" s="336"/>
      <c r="D6" s="336"/>
    </row>
    <row r="7" spans="1:4" ht="19.149999999999999" customHeight="1" x14ac:dyDescent="0.25">
      <c r="A7" s="336" t="s">
        <v>548</v>
      </c>
      <c r="B7" s="336"/>
      <c r="C7" s="336"/>
      <c r="D7" s="336"/>
    </row>
    <row r="8" spans="1:4" x14ac:dyDescent="0.25">
      <c r="A8" s="336"/>
      <c r="B8" s="336"/>
      <c r="C8" s="336"/>
      <c r="D8" s="336"/>
    </row>
    <row r="9" spans="1:4" ht="37.15" customHeight="1" x14ac:dyDescent="0.25">
      <c r="A9" s="336" t="s">
        <v>550</v>
      </c>
      <c r="B9" s="336"/>
      <c r="C9" s="336"/>
      <c r="D9" s="336"/>
    </row>
  </sheetData>
  <mergeCells count="6">
    <mergeCell ref="A9:D9"/>
    <mergeCell ref="A6:D6"/>
    <mergeCell ref="A1:D1"/>
    <mergeCell ref="A2:D2"/>
    <mergeCell ref="A3:D3"/>
    <mergeCell ref="A7:D8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workbookViewId="0">
      <selection activeCell="D10" sqref="D10"/>
    </sheetView>
  </sheetViews>
  <sheetFormatPr defaultRowHeight="15" x14ac:dyDescent="0.25"/>
  <cols>
    <col min="1" max="1" width="37.5703125" customWidth="1"/>
    <col min="2" max="2" width="19.7109375" customWidth="1"/>
    <col min="3" max="3" width="2.5703125" customWidth="1"/>
    <col min="4" max="4" width="37.42578125" customWidth="1"/>
    <col min="5" max="5" width="19.28515625" customWidth="1"/>
  </cols>
  <sheetData>
    <row r="1" spans="1:5" ht="15.75" x14ac:dyDescent="0.25">
      <c r="A1" s="331" t="s">
        <v>542</v>
      </c>
      <c r="B1" s="331"/>
      <c r="C1" s="331"/>
      <c r="D1" s="331"/>
      <c r="E1" s="331"/>
    </row>
    <row r="2" spans="1:5" ht="15.75" x14ac:dyDescent="0.25">
      <c r="A2" s="327" t="s">
        <v>467</v>
      </c>
      <c r="B2" s="327"/>
      <c r="C2" s="327"/>
      <c r="D2" s="327"/>
      <c r="E2" s="327"/>
    </row>
    <row r="3" spans="1:5" ht="15.75" x14ac:dyDescent="0.25">
      <c r="A3" s="332" t="s">
        <v>561</v>
      </c>
      <c r="B3" s="332"/>
      <c r="C3" s="332"/>
      <c r="D3" s="332"/>
      <c r="E3" s="332"/>
    </row>
    <row r="5" spans="1:5" ht="15.75" thickBot="1" x14ac:dyDescent="0.3">
      <c r="E5" s="89" t="s">
        <v>406</v>
      </c>
    </row>
    <row r="6" spans="1:5" ht="15.75" thickBot="1" x14ac:dyDescent="0.3">
      <c r="A6" s="329" t="s">
        <v>407</v>
      </c>
      <c r="B6" s="330"/>
      <c r="D6" s="329" t="s">
        <v>408</v>
      </c>
      <c r="E6" s="330"/>
    </row>
    <row r="7" spans="1:5" x14ac:dyDescent="0.25">
      <c r="A7" s="339" t="s">
        <v>409</v>
      </c>
      <c r="B7" s="341" t="s">
        <v>555</v>
      </c>
      <c r="D7" s="339" t="s">
        <v>409</v>
      </c>
      <c r="E7" s="341" t="s">
        <v>555</v>
      </c>
    </row>
    <row r="8" spans="1:5" ht="15.75" thickBot="1" x14ac:dyDescent="0.3">
      <c r="A8" s="340"/>
      <c r="B8" s="342"/>
      <c r="D8" s="340"/>
      <c r="E8" s="343"/>
    </row>
    <row r="9" spans="1:5" ht="30.75" x14ac:dyDescent="0.3">
      <c r="A9" s="148" t="s">
        <v>480</v>
      </c>
      <c r="B9" s="149">
        <f>+'2_M_Bevételek'!D72</f>
        <v>8047</v>
      </c>
      <c r="D9" s="150" t="s">
        <v>453</v>
      </c>
      <c r="E9" s="151">
        <v>0</v>
      </c>
    </row>
    <row r="10" spans="1:5" ht="45.75" x14ac:dyDescent="0.3">
      <c r="A10" s="152" t="s">
        <v>481</v>
      </c>
      <c r="B10" s="153">
        <v>0</v>
      </c>
      <c r="D10" s="154" t="s">
        <v>482</v>
      </c>
      <c r="E10" s="155">
        <v>0</v>
      </c>
    </row>
    <row r="11" spans="1:5" x14ac:dyDescent="0.25">
      <c r="A11" s="156" t="s">
        <v>483</v>
      </c>
      <c r="B11" s="155">
        <v>0</v>
      </c>
      <c r="D11" s="157" t="s">
        <v>484</v>
      </c>
      <c r="E11" s="155"/>
    </row>
    <row r="12" spans="1:5" x14ac:dyDescent="0.25">
      <c r="A12" s="156" t="s">
        <v>485</v>
      </c>
      <c r="B12" s="155">
        <v>0</v>
      </c>
      <c r="D12" s="157" t="s">
        <v>484</v>
      </c>
      <c r="E12" s="155"/>
    </row>
    <row r="13" spans="1:5" ht="15.75" thickBot="1" x14ac:dyDescent="0.3">
      <c r="A13" s="158" t="s">
        <v>458</v>
      </c>
      <c r="B13" s="159">
        <v>0</v>
      </c>
      <c r="D13" s="160" t="s">
        <v>484</v>
      </c>
      <c r="E13" s="159"/>
    </row>
    <row r="14" spans="1:5" ht="15.75" thickBot="1" x14ac:dyDescent="0.3">
      <c r="A14" s="161" t="s">
        <v>486</v>
      </c>
      <c r="B14" s="162">
        <f>SUM(B9:B10)</f>
        <v>8047</v>
      </c>
      <c r="D14" s="163" t="s">
        <v>487</v>
      </c>
      <c r="E14" s="162">
        <f>SUM(E9:E10)</f>
        <v>0</v>
      </c>
    </row>
  </sheetData>
  <mergeCells count="9">
    <mergeCell ref="A7:A8"/>
    <mergeCell ref="B7:B8"/>
    <mergeCell ref="D7:D8"/>
    <mergeCell ref="E7:E8"/>
    <mergeCell ref="A1:E1"/>
    <mergeCell ref="A2:E2"/>
    <mergeCell ref="A3:E3"/>
    <mergeCell ref="A6:B6"/>
    <mergeCell ref="D6:E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6"/>
  <sheetViews>
    <sheetView topLeftCell="A31" workbookViewId="0">
      <selection activeCell="C28" sqref="C28"/>
    </sheetView>
  </sheetViews>
  <sheetFormatPr defaultRowHeight="15" x14ac:dyDescent="0.25"/>
  <cols>
    <col min="1" max="1" width="40.28515625" bestFit="1" customWidth="1"/>
    <col min="2" max="2" width="14.28515625" customWidth="1"/>
    <col min="3" max="3" width="15.85546875" bestFit="1" customWidth="1"/>
    <col min="4" max="5" width="17.7109375" bestFit="1" customWidth="1"/>
  </cols>
  <sheetData>
    <row r="1" spans="1:5" ht="15.75" x14ac:dyDescent="0.25">
      <c r="A1" s="334" t="s">
        <v>543</v>
      </c>
      <c r="B1" s="334"/>
      <c r="C1" s="334"/>
      <c r="D1" s="334"/>
      <c r="E1" s="334"/>
    </row>
    <row r="2" spans="1:5" ht="15.75" x14ac:dyDescent="0.25">
      <c r="A2" s="327" t="s">
        <v>467</v>
      </c>
      <c r="B2" s="327"/>
      <c r="C2" s="327"/>
      <c r="D2" s="327"/>
      <c r="E2" s="327"/>
    </row>
    <row r="3" spans="1:5" ht="15.75" x14ac:dyDescent="0.25">
      <c r="A3" s="344" t="s">
        <v>488</v>
      </c>
      <c r="B3" s="344"/>
      <c r="C3" s="344"/>
      <c r="D3" s="344"/>
      <c r="E3" s="344"/>
    </row>
    <row r="4" spans="1:5" ht="15.75" thickBot="1" x14ac:dyDescent="0.3">
      <c r="A4" s="345" t="s">
        <v>406</v>
      </c>
      <c r="B4" s="345"/>
      <c r="C4" s="345"/>
      <c r="D4" s="345"/>
      <c r="E4" s="345"/>
    </row>
    <row r="5" spans="1:5" ht="39.75" thickBot="1" x14ac:dyDescent="0.3">
      <c r="A5" s="164" t="s">
        <v>489</v>
      </c>
      <c r="B5" s="165" t="s">
        <v>490</v>
      </c>
      <c r="C5" s="165" t="s">
        <v>546</v>
      </c>
      <c r="D5" s="165" t="s">
        <v>547</v>
      </c>
      <c r="E5" s="165" t="s">
        <v>562</v>
      </c>
    </row>
    <row r="6" spans="1:5" ht="15.75" thickBot="1" x14ac:dyDescent="0.3">
      <c r="A6" s="166" t="s">
        <v>414</v>
      </c>
      <c r="B6" s="167">
        <f>+'2_M_Bevételek'!D15</f>
        <v>1040000</v>
      </c>
      <c r="C6" s="167">
        <v>1040000</v>
      </c>
      <c r="D6" s="167">
        <v>1040000</v>
      </c>
      <c r="E6" s="168">
        <v>1040000</v>
      </c>
    </row>
    <row r="7" spans="1:5" ht="15.75" thickBot="1" x14ac:dyDescent="0.3">
      <c r="A7" s="133" t="s">
        <v>265</v>
      </c>
      <c r="B7" s="167">
        <v>0</v>
      </c>
      <c r="C7" s="167">
        <v>0</v>
      </c>
      <c r="D7" s="167">
        <v>0</v>
      </c>
      <c r="E7" s="168">
        <v>0</v>
      </c>
    </row>
    <row r="8" spans="1:5" ht="15.75" thickBot="1" x14ac:dyDescent="0.3">
      <c r="A8" s="135" t="s">
        <v>417</v>
      </c>
      <c r="B8" s="167">
        <v>0</v>
      </c>
      <c r="C8" s="167">
        <v>0</v>
      </c>
      <c r="D8" s="167">
        <v>0</v>
      </c>
      <c r="E8" s="168">
        <v>0</v>
      </c>
    </row>
    <row r="9" spans="1:5" ht="15.75" thickBot="1" x14ac:dyDescent="0.3">
      <c r="A9" s="138" t="s">
        <v>419</v>
      </c>
      <c r="B9" s="167">
        <v>0</v>
      </c>
      <c r="C9" s="167">
        <v>0</v>
      </c>
      <c r="D9" s="167">
        <v>0</v>
      </c>
      <c r="E9" s="168">
        <v>0</v>
      </c>
    </row>
    <row r="10" spans="1:5" ht="15.75" thickBot="1" x14ac:dyDescent="0.3">
      <c r="A10" s="138" t="s">
        <v>421</v>
      </c>
      <c r="B10" s="167">
        <v>0</v>
      </c>
      <c r="C10" s="167">
        <v>0</v>
      </c>
      <c r="D10" s="167">
        <v>0</v>
      </c>
      <c r="E10" s="168">
        <v>0</v>
      </c>
    </row>
    <row r="11" spans="1:5" ht="15.75" thickBot="1" x14ac:dyDescent="0.3">
      <c r="A11" s="138" t="s">
        <v>423</v>
      </c>
      <c r="B11" s="167">
        <v>0</v>
      </c>
      <c r="C11" s="167">
        <v>0</v>
      </c>
      <c r="D11" s="167">
        <v>0</v>
      </c>
      <c r="E11" s="168">
        <v>0</v>
      </c>
    </row>
    <row r="12" spans="1:5" ht="15.75" thickBot="1" x14ac:dyDescent="0.3">
      <c r="A12" s="138" t="s">
        <v>425</v>
      </c>
      <c r="B12" s="167">
        <v>0</v>
      </c>
      <c r="C12" s="167">
        <v>0</v>
      </c>
      <c r="D12" s="167">
        <v>0</v>
      </c>
      <c r="E12" s="168">
        <v>0</v>
      </c>
    </row>
    <row r="13" spans="1:5" ht="15.75" thickBot="1" x14ac:dyDescent="0.3">
      <c r="A13" s="133" t="s">
        <v>433</v>
      </c>
      <c r="B13" s="167">
        <v>0</v>
      </c>
      <c r="C13" s="167">
        <v>0</v>
      </c>
      <c r="D13" s="167">
        <v>0</v>
      </c>
      <c r="E13" s="168">
        <v>0</v>
      </c>
    </row>
    <row r="14" spans="1:5" ht="15.75" thickBot="1" x14ac:dyDescent="0.3">
      <c r="A14" s="135" t="s">
        <v>435</v>
      </c>
      <c r="B14" s="167">
        <v>0</v>
      </c>
      <c r="C14" s="167">
        <v>0</v>
      </c>
      <c r="D14" s="167">
        <v>0</v>
      </c>
      <c r="E14" s="168">
        <v>0</v>
      </c>
    </row>
    <row r="15" spans="1:5" ht="15.75" thickBot="1" x14ac:dyDescent="0.3">
      <c r="A15" s="133" t="s">
        <v>437</v>
      </c>
      <c r="B15" s="167">
        <v>0</v>
      </c>
      <c r="C15" s="167">
        <v>0</v>
      </c>
      <c r="D15" s="167">
        <v>0</v>
      </c>
      <c r="E15" s="168">
        <v>0</v>
      </c>
    </row>
    <row r="16" spans="1:5" ht="15.75" thickBot="1" x14ac:dyDescent="0.3">
      <c r="A16" s="138" t="s">
        <v>439</v>
      </c>
      <c r="B16" s="167">
        <v>0</v>
      </c>
      <c r="C16" s="167">
        <v>0</v>
      </c>
      <c r="D16" s="167">
        <v>0</v>
      </c>
      <c r="E16" s="168">
        <v>0</v>
      </c>
    </row>
    <row r="17" spans="1:5" ht="15.75" thickBot="1" x14ac:dyDescent="0.3">
      <c r="A17" s="138" t="s">
        <v>441</v>
      </c>
      <c r="B17" s="167">
        <v>0</v>
      </c>
      <c r="C17" s="167">
        <v>0</v>
      </c>
      <c r="D17" s="167">
        <v>0</v>
      </c>
      <c r="E17" s="168">
        <v>0</v>
      </c>
    </row>
    <row r="18" spans="1:5" ht="15.75" thickBot="1" x14ac:dyDescent="0.3">
      <c r="A18" s="139" t="s">
        <v>448</v>
      </c>
      <c r="B18" s="167">
        <v>0</v>
      </c>
      <c r="C18" s="167">
        <v>0</v>
      </c>
      <c r="D18" s="167">
        <v>0</v>
      </c>
      <c r="E18" s="168">
        <v>0</v>
      </c>
    </row>
    <row r="19" spans="1:5" x14ac:dyDescent="0.25">
      <c r="A19" s="169" t="s">
        <v>450</v>
      </c>
      <c r="B19" s="167">
        <f>+'2_M_Bevételek'!D72</f>
        <v>8047</v>
      </c>
      <c r="C19" s="167">
        <v>6000</v>
      </c>
      <c r="D19" s="167">
        <v>6000</v>
      </c>
      <c r="E19" s="168">
        <v>6000</v>
      </c>
    </row>
    <row r="20" spans="1:5" x14ac:dyDescent="0.25">
      <c r="A20" s="170" t="s">
        <v>491</v>
      </c>
      <c r="B20" s="171">
        <v>0</v>
      </c>
      <c r="C20" s="171">
        <v>0</v>
      </c>
      <c r="D20" s="171">
        <v>0</v>
      </c>
      <c r="E20" s="172">
        <v>0</v>
      </c>
    </row>
    <row r="21" spans="1:5" x14ac:dyDescent="0.25">
      <c r="A21" s="173" t="s">
        <v>458</v>
      </c>
      <c r="B21" s="171">
        <v>0</v>
      </c>
      <c r="C21" s="171">
        <v>0</v>
      </c>
      <c r="D21" s="171">
        <v>0</v>
      </c>
      <c r="E21" s="172">
        <v>0</v>
      </c>
    </row>
    <row r="22" spans="1:5" ht="15.75" thickBot="1" x14ac:dyDescent="0.3">
      <c r="A22" s="174" t="s">
        <v>492</v>
      </c>
      <c r="B22" s="171">
        <v>0</v>
      </c>
      <c r="C22" s="171">
        <v>0</v>
      </c>
      <c r="D22" s="171">
        <v>0</v>
      </c>
      <c r="E22" s="175">
        <v>0</v>
      </c>
    </row>
    <row r="23" spans="1:5" ht="15.75" thickBot="1" x14ac:dyDescent="0.3">
      <c r="A23" s="176" t="s">
        <v>493</v>
      </c>
      <c r="B23" s="177">
        <f>SUM(B6:B22)</f>
        <v>1048047</v>
      </c>
      <c r="C23" s="177">
        <f t="shared" ref="C23:E23" si="0">SUM(C6:C22)</f>
        <v>1046000</v>
      </c>
      <c r="D23" s="177">
        <f t="shared" si="0"/>
        <v>1046000</v>
      </c>
      <c r="E23" s="177">
        <f t="shared" si="0"/>
        <v>1046000</v>
      </c>
    </row>
    <row r="24" spans="1:5" ht="15.75" thickBot="1" x14ac:dyDescent="0.3">
      <c r="A24" s="178"/>
      <c r="B24" s="179"/>
      <c r="C24" s="179"/>
      <c r="D24" s="179"/>
      <c r="E24" s="179"/>
    </row>
    <row r="25" spans="1:5" ht="39.75" thickBot="1" x14ac:dyDescent="0.3">
      <c r="A25" s="180" t="s">
        <v>494</v>
      </c>
      <c r="B25" s="165" t="s">
        <v>490</v>
      </c>
      <c r="C25" s="165" t="s">
        <v>546</v>
      </c>
      <c r="D25" s="165" t="s">
        <v>547</v>
      </c>
      <c r="E25" s="165" t="s">
        <v>562</v>
      </c>
    </row>
    <row r="26" spans="1:5" x14ac:dyDescent="0.25">
      <c r="A26" s="181" t="s">
        <v>415</v>
      </c>
      <c r="B26" s="182">
        <f>+'1_M_Kiadások'!D21</f>
        <v>0</v>
      </c>
      <c r="C26" s="182">
        <v>0</v>
      </c>
      <c r="D26" s="183">
        <v>0</v>
      </c>
      <c r="E26" s="183">
        <v>0</v>
      </c>
    </row>
    <row r="27" spans="1:5" x14ac:dyDescent="0.25">
      <c r="A27" s="173" t="s">
        <v>416</v>
      </c>
      <c r="B27" s="184">
        <f>+'1_M_Kiadások'!D22</f>
        <v>0</v>
      </c>
      <c r="C27" s="184">
        <v>0</v>
      </c>
      <c r="D27" s="185">
        <v>0</v>
      </c>
      <c r="E27" s="185">
        <v>0</v>
      </c>
    </row>
    <row r="28" spans="1:5" x14ac:dyDescent="0.25">
      <c r="A28" s="174" t="s">
        <v>418</v>
      </c>
      <c r="B28" s="184">
        <f>+'1_M_Kiadások'!D47</f>
        <v>1048047</v>
      </c>
      <c r="C28" s="185">
        <v>1046000</v>
      </c>
      <c r="D28" s="185">
        <v>1046000</v>
      </c>
      <c r="E28" s="185">
        <v>1046000</v>
      </c>
    </row>
    <row r="29" spans="1:5" x14ac:dyDescent="0.25">
      <c r="A29" s="174" t="s">
        <v>420</v>
      </c>
      <c r="B29" s="184">
        <v>0</v>
      </c>
      <c r="C29" s="185">
        <v>0</v>
      </c>
      <c r="D29" s="185">
        <v>0</v>
      </c>
      <c r="E29" s="185">
        <v>0</v>
      </c>
    </row>
    <row r="30" spans="1:5" x14ac:dyDescent="0.25">
      <c r="A30" s="174" t="s">
        <v>424</v>
      </c>
      <c r="B30" s="184">
        <v>0</v>
      </c>
      <c r="C30" s="185">
        <v>0</v>
      </c>
      <c r="D30" s="185">
        <v>0</v>
      </c>
      <c r="E30" s="185">
        <v>0</v>
      </c>
    </row>
    <row r="31" spans="1:5" x14ac:dyDescent="0.25">
      <c r="A31" s="140" t="s">
        <v>426</v>
      </c>
      <c r="B31" s="184">
        <v>0</v>
      </c>
      <c r="C31" s="185">
        <v>0</v>
      </c>
      <c r="D31" s="185">
        <v>0</v>
      </c>
      <c r="E31" s="185">
        <v>0</v>
      </c>
    </row>
    <row r="32" spans="1:5" x14ac:dyDescent="0.25">
      <c r="A32" s="174" t="s">
        <v>428</v>
      </c>
      <c r="B32" s="184">
        <v>0</v>
      </c>
      <c r="C32" s="185">
        <v>0</v>
      </c>
      <c r="D32" s="185">
        <v>0</v>
      </c>
      <c r="E32" s="185">
        <v>0</v>
      </c>
    </row>
    <row r="33" spans="1:5" x14ac:dyDescent="0.25">
      <c r="A33" s="174" t="s">
        <v>473</v>
      </c>
      <c r="B33" s="184">
        <v>0</v>
      </c>
      <c r="C33" s="185">
        <v>0</v>
      </c>
      <c r="D33" s="185">
        <v>0</v>
      </c>
      <c r="E33" s="185">
        <v>0</v>
      </c>
    </row>
    <row r="34" spans="1:5" x14ac:dyDescent="0.25">
      <c r="A34" s="186" t="s">
        <v>495</v>
      </c>
      <c r="B34" s="184">
        <v>0</v>
      </c>
      <c r="C34" s="185">
        <v>0</v>
      </c>
      <c r="D34" s="185">
        <v>0</v>
      </c>
      <c r="E34" s="185">
        <v>0</v>
      </c>
    </row>
    <row r="35" spans="1:5" x14ac:dyDescent="0.25">
      <c r="A35" s="174" t="s">
        <v>434</v>
      </c>
      <c r="B35" s="184">
        <v>0</v>
      </c>
      <c r="C35" s="185">
        <v>0</v>
      </c>
      <c r="D35" s="185">
        <v>0</v>
      </c>
      <c r="E35" s="185">
        <v>0</v>
      </c>
    </row>
    <row r="36" spans="1:5" x14ac:dyDescent="0.25">
      <c r="A36" s="169" t="s">
        <v>436</v>
      </c>
      <c r="B36" s="184">
        <v>0</v>
      </c>
      <c r="C36" s="185">
        <v>0</v>
      </c>
      <c r="D36" s="185">
        <v>0</v>
      </c>
      <c r="E36" s="185">
        <v>0</v>
      </c>
    </row>
    <row r="37" spans="1:5" x14ac:dyDescent="0.25">
      <c r="A37" s="174" t="s">
        <v>438</v>
      </c>
      <c r="B37" s="184">
        <v>0</v>
      </c>
      <c r="C37" s="185">
        <v>0</v>
      </c>
      <c r="D37" s="185">
        <v>0</v>
      </c>
      <c r="E37" s="185">
        <v>0</v>
      </c>
    </row>
    <row r="38" spans="1:5" x14ac:dyDescent="0.25">
      <c r="A38" s="174" t="s">
        <v>440</v>
      </c>
      <c r="B38" s="184">
        <v>0</v>
      </c>
      <c r="C38" s="185">
        <v>0</v>
      </c>
      <c r="D38" s="185">
        <v>0</v>
      </c>
      <c r="E38" s="185">
        <v>0</v>
      </c>
    </row>
    <row r="39" spans="1:5" x14ac:dyDescent="0.25">
      <c r="A39" s="174" t="s">
        <v>442</v>
      </c>
      <c r="B39" s="184">
        <v>0</v>
      </c>
      <c r="C39" s="185">
        <v>0</v>
      </c>
      <c r="D39" s="185">
        <v>0</v>
      </c>
      <c r="E39" s="185">
        <v>0</v>
      </c>
    </row>
    <row r="40" spans="1:5" x14ac:dyDescent="0.25">
      <c r="A40" s="186" t="s">
        <v>496</v>
      </c>
      <c r="B40" s="184">
        <v>0</v>
      </c>
      <c r="C40" s="185">
        <v>0</v>
      </c>
      <c r="D40" s="185">
        <v>0</v>
      </c>
      <c r="E40" s="185">
        <v>0</v>
      </c>
    </row>
    <row r="41" spans="1:5" x14ac:dyDescent="0.25">
      <c r="A41" s="174" t="s">
        <v>449</v>
      </c>
      <c r="B41" s="184">
        <v>0</v>
      </c>
      <c r="C41" s="185">
        <v>0</v>
      </c>
      <c r="D41" s="185">
        <v>0</v>
      </c>
      <c r="E41" s="185">
        <v>0</v>
      </c>
    </row>
    <row r="42" spans="1:5" x14ac:dyDescent="0.25">
      <c r="A42" s="173" t="s">
        <v>456</v>
      </c>
      <c r="B42" s="184">
        <v>0</v>
      </c>
      <c r="C42" s="185">
        <v>0</v>
      </c>
      <c r="D42" s="185">
        <v>0</v>
      </c>
      <c r="E42" s="185">
        <v>0</v>
      </c>
    </row>
    <row r="43" spans="1:5" ht="15.75" thickBot="1" x14ac:dyDescent="0.3">
      <c r="A43" s="173" t="s">
        <v>497</v>
      </c>
      <c r="B43" s="187">
        <v>0</v>
      </c>
      <c r="C43" s="188">
        <v>0</v>
      </c>
      <c r="D43" s="188">
        <v>0</v>
      </c>
      <c r="E43" s="188">
        <v>0</v>
      </c>
    </row>
    <row r="44" spans="1:5" ht="15.75" thickBot="1" x14ac:dyDescent="0.3">
      <c r="A44" s="189" t="s">
        <v>498</v>
      </c>
      <c r="B44" s="190">
        <f>SUM(B26:B43)</f>
        <v>1048047</v>
      </c>
      <c r="C44" s="191">
        <f t="shared" ref="C44:E44" si="1">SUM(C26:C43)</f>
        <v>1046000</v>
      </c>
      <c r="D44" s="191">
        <f t="shared" si="1"/>
        <v>1046000</v>
      </c>
      <c r="E44" s="190">
        <f t="shared" si="1"/>
        <v>1046000</v>
      </c>
    </row>
    <row r="46" spans="1:5" x14ac:dyDescent="0.25">
      <c r="B46" s="192">
        <f>+B23-B44</f>
        <v>0</v>
      </c>
      <c r="C46" s="192">
        <f>+C23-C44</f>
        <v>0</v>
      </c>
      <c r="D46" s="192">
        <f t="shared" ref="D46:E46" si="2">+D23-D44</f>
        <v>0</v>
      </c>
      <c r="E46" s="192">
        <f t="shared" si="2"/>
        <v>0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scale="82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workbookViewId="0">
      <selection activeCell="A4" sqref="A4:E4"/>
    </sheetView>
  </sheetViews>
  <sheetFormatPr defaultColWidth="8.85546875" defaultRowHeight="15" x14ac:dyDescent="0.25"/>
  <cols>
    <col min="1" max="1" width="80.7109375" style="194" customWidth="1"/>
    <col min="2" max="2" width="20.5703125" style="194" bestFit="1" customWidth="1"/>
    <col min="3" max="4" width="18.42578125" style="194" customWidth="1"/>
    <col min="5" max="5" width="24.5703125" style="285" customWidth="1"/>
    <col min="6" max="6" width="16.28515625" style="194" customWidth="1"/>
    <col min="7" max="7" width="13.5703125" style="194" bestFit="1" customWidth="1"/>
    <col min="8" max="8" width="10.42578125" style="194" customWidth="1"/>
    <col min="9" max="16384" width="8.85546875" style="194"/>
  </cols>
  <sheetData>
    <row r="1" spans="1:14" ht="15.75" x14ac:dyDescent="0.25">
      <c r="A1" s="346" t="s">
        <v>544</v>
      </c>
      <c r="B1" s="346"/>
      <c r="C1" s="346"/>
      <c r="D1" s="346"/>
      <c r="E1" s="346"/>
      <c r="F1" s="193"/>
      <c r="G1" s="193"/>
      <c r="H1" s="193"/>
      <c r="I1" s="193"/>
      <c r="J1" s="193"/>
      <c r="K1" s="193"/>
      <c r="L1" s="193"/>
      <c r="M1" s="193"/>
      <c r="N1" s="193"/>
    </row>
    <row r="2" spans="1:14" ht="15.75" x14ac:dyDescent="0.25">
      <c r="A2" s="347" t="s">
        <v>467</v>
      </c>
      <c r="B2" s="347"/>
      <c r="C2" s="347"/>
      <c r="D2" s="347"/>
      <c r="E2" s="347"/>
      <c r="F2" s="193"/>
      <c r="G2" s="193"/>
      <c r="H2" s="193"/>
      <c r="I2" s="193"/>
    </row>
    <row r="3" spans="1:14" ht="15.75" x14ac:dyDescent="0.25">
      <c r="A3" s="348" t="s">
        <v>563</v>
      </c>
      <c r="B3" s="348"/>
      <c r="C3" s="348"/>
      <c r="D3" s="348"/>
      <c r="E3" s="348"/>
      <c r="F3" s="195"/>
      <c r="G3" s="195"/>
      <c r="H3" s="195"/>
    </row>
    <row r="4" spans="1:14" ht="15.75" x14ac:dyDescent="0.25">
      <c r="A4" s="349"/>
      <c r="B4" s="349"/>
      <c r="C4" s="349"/>
      <c r="D4" s="349"/>
      <c r="E4" s="349"/>
      <c r="F4" s="195"/>
      <c r="G4" s="195"/>
      <c r="H4" s="195"/>
    </row>
    <row r="5" spans="1:14" ht="15.75" thickBot="1" x14ac:dyDescent="0.3">
      <c r="A5" s="350" t="s">
        <v>406</v>
      </c>
      <c r="B5" s="350"/>
      <c r="C5" s="350"/>
      <c r="D5" s="350"/>
      <c r="E5" s="350"/>
      <c r="F5" s="195"/>
      <c r="G5" s="195"/>
      <c r="H5" s="195"/>
    </row>
    <row r="6" spans="1:14" s="201" customFormat="1" ht="49.15" customHeight="1" thickBot="1" x14ac:dyDescent="0.3">
      <c r="A6" s="196" t="s">
        <v>499</v>
      </c>
      <c r="B6" s="197" t="s">
        <v>500</v>
      </c>
      <c r="C6" s="197" t="s">
        <v>501</v>
      </c>
      <c r="D6" s="198" t="s">
        <v>502</v>
      </c>
      <c r="E6" s="199" t="s">
        <v>503</v>
      </c>
      <c r="F6" s="200"/>
      <c r="G6" s="200"/>
      <c r="H6" s="200"/>
    </row>
    <row r="7" spans="1:14" x14ac:dyDescent="0.25">
      <c r="A7" s="202" t="s">
        <v>415</v>
      </c>
      <c r="B7" s="203">
        <f>+'1_M_Kiadások'!D21</f>
        <v>0</v>
      </c>
      <c r="C7" s="204">
        <v>0</v>
      </c>
      <c r="D7" s="205">
        <v>0</v>
      </c>
      <c r="E7" s="206">
        <f>+B7+C7+D7</f>
        <v>0</v>
      </c>
      <c r="F7" s="195"/>
      <c r="G7" s="195"/>
      <c r="H7" s="195"/>
      <c r="L7" s="207"/>
    </row>
    <row r="8" spans="1:14" x14ac:dyDescent="0.25">
      <c r="A8" s="208" t="s">
        <v>470</v>
      </c>
      <c r="B8" s="209">
        <f>+'1_M_Kiadások'!D22</f>
        <v>0</v>
      </c>
      <c r="C8" s="209">
        <v>0</v>
      </c>
      <c r="D8" s="210">
        <v>0</v>
      </c>
      <c r="E8" s="206">
        <f t="shared" ref="E8:E17" si="0">+B8+C8+D8</f>
        <v>0</v>
      </c>
      <c r="F8" s="195"/>
      <c r="G8" s="195"/>
      <c r="H8" s="195"/>
    </row>
    <row r="9" spans="1:14" x14ac:dyDescent="0.25">
      <c r="A9" s="208" t="s">
        <v>471</v>
      </c>
      <c r="B9" s="209">
        <v>0</v>
      </c>
      <c r="C9" s="209">
        <f>+'1_M_Kiadások'!D47</f>
        <v>1048047</v>
      </c>
      <c r="D9" s="210">
        <v>0</v>
      </c>
      <c r="E9" s="206">
        <f t="shared" si="0"/>
        <v>1048047</v>
      </c>
      <c r="F9" s="195"/>
      <c r="G9" s="195"/>
      <c r="H9" s="195"/>
    </row>
    <row r="10" spans="1:14" x14ac:dyDescent="0.25">
      <c r="A10" s="208" t="s">
        <v>420</v>
      </c>
      <c r="B10" s="209">
        <v>0</v>
      </c>
      <c r="C10" s="209">
        <v>0</v>
      </c>
      <c r="D10" s="210">
        <v>0</v>
      </c>
      <c r="E10" s="206">
        <f t="shared" si="0"/>
        <v>0</v>
      </c>
      <c r="F10" s="195"/>
      <c r="G10" s="195"/>
      <c r="H10" s="195"/>
    </row>
    <row r="11" spans="1:14" ht="16.5" customHeight="1" x14ac:dyDescent="0.25">
      <c r="A11" s="208" t="s">
        <v>473</v>
      </c>
      <c r="B11" s="211">
        <v>0</v>
      </c>
      <c r="C11" s="211">
        <v>0</v>
      </c>
      <c r="D11" s="212">
        <v>0</v>
      </c>
      <c r="E11" s="206">
        <f t="shared" si="0"/>
        <v>0</v>
      </c>
      <c r="F11" s="195"/>
      <c r="G11" s="195"/>
      <c r="H11" s="195"/>
    </row>
    <row r="12" spans="1:14" x14ac:dyDescent="0.25">
      <c r="A12" s="208" t="s">
        <v>424</v>
      </c>
      <c r="B12" s="211">
        <v>0</v>
      </c>
      <c r="C12" s="209">
        <v>0</v>
      </c>
      <c r="D12" s="210">
        <v>0</v>
      </c>
      <c r="E12" s="206">
        <f t="shared" si="0"/>
        <v>0</v>
      </c>
      <c r="F12" s="195"/>
      <c r="G12" s="195"/>
      <c r="H12" s="195"/>
    </row>
    <row r="13" spans="1:14" x14ac:dyDescent="0.25">
      <c r="A13" s="208" t="s">
        <v>426</v>
      </c>
      <c r="B13" s="211">
        <v>0</v>
      </c>
      <c r="C13" s="209">
        <v>0</v>
      </c>
      <c r="D13" s="210">
        <v>0</v>
      </c>
      <c r="E13" s="206">
        <f t="shared" si="0"/>
        <v>0</v>
      </c>
      <c r="F13" s="195"/>
      <c r="G13" s="195"/>
      <c r="H13" s="195"/>
    </row>
    <row r="14" spans="1:14" ht="17.25" customHeight="1" x14ac:dyDescent="0.25">
      <c r="A14" s="208" t="s">
        <v>428</v>
      </c>
      <c r="B14" s="211">
        <v>0</v>
      </c>
      <c r="C14" s="209">
        <v>0</v>
      </c>
      <c r="D14" s="210">
        <v>0</v>
      </c>
      <c r="E14" s="206">
        <f t="shared" si="0"/>
        <v>0</v>
      </c>
      <c r="F14" s="195"/>
      <c r="G14" s="195"/>
      <c r="H14" s="195"/>
    </row>
    <row r="15" spans="1:14" x14ac:dyDescent="0.25">
      <c r="A15" s="208" t="s">
        <v>198</v>
      </c>
      <c r="B15" s="211">
        <v>0</v>
      </c>
      <c r="C15" s="211">
        <v>0</v>
      </c>
      <c r="D15" s="212">
        <v>0</v>
      </c>
      <c r="E15" s="206">
        <f t="shared" si="0"/>
        <v>0</v>
      </c>
      <c r="F15" s="195"/>
      <c r="G15" s="195"/>
      <c r="H15" s="195"/>
    </row>
    <row r="16" spans="1:14" x14ac:dyDescent="0.25">
      <c r="A16" s="208" t="s">
        <v>504</v>
      </c>
      <c r="B16" s="211">
        <v>0</v>
      </c>
      <c r="C16" s="209">
        <v>0</v>
      </c>
      <c r="D16" s="210">
        <v>0</v>
      </c>
      <c r="E16" s="206">
        <f t="shared" si="0"/>
        <v>0</v>
      </c>
      <c r="F16" s="195"/>
      <c r="G16" s="195"/>
      <c r="H16" s="195"/>
    </row>
    <row r="17" spans="1:8" x14ac:dyDescent="0.25">
      <c r="A17" s="208" t="s">
        <v>475</v>
      </c>
      <c r="B17" s="211">
        <v>0</v>
      </c>
      <c r="C17" s="209">
        <v>0</v>
      </c>
      <c r="D17" s="210">
        <v>0</v>
      </c>
      <c r="E17" s="206">
        <f t="shared" si="0"/>
        <v>0</v>
      </c>
      <c r="F17" s="195"/>
      <c r="G17" s="195"/>
      <c r="H17" s="195"/>
    </row>
    <row r="18" spans="1:8" ht="15.75" thickBot="1" x14ac:dyDescent="0.3">
      <c r="A18" s="213" t="s">
        <v>477</v>
      </c>
      <c r="B18" s="214">
        <f>SUM(B7:B17)</f>
        <v>0</v>
      </c>
      <c r="C18" s="214">
        <f>SUM(C7:C17)</f>
        <v>1048047</v>
      </c>
      <c r="D18" s="215">
        <f>SUM(D16:D17)</f>
        <v>0</v>
      </c>
      <c r="E18" s="216">
        <f>SUM(E7:E17)</f>
        <v>1048047</v>
      </c>
      <c r="F18" s="195"/>
      <c r="G18" s="217"/>
      <c r="H18" s="195"/>
    </row>
    <row r="19" spans="1:8" ht="15.75" x14ac:dyDescent="0.25">
      <c r="A19" s="218" t="s">
        <v>505</v>
      </c>
      <c r="B19" s="219"/>
      <c r="C19" s="219"/>
      <c r="D19" s="219"/>
      <c r="E19" s="220"/>
      <c r="F19" s="195"/>
      <c r="G19" s="195"/>
      <c r="H19" s="195"/>
    </row>
    <row r="20" spans="1:8" ht="15.75" x14ac:dyDescent="0.25">
      <c r="A20" s="221" t="s">
        <v>506</v>
      </c>
      <c r="B20" s="209">
        <v>0</v>
      </c>
      <c r="C20" s="209">
        <v>0</v>
      </c>
      <c r="D20" s="209">
        <v>0</v>
      </c>
      <c r="E20" s="222">
        <f>SUM(B20:D20)</f>
        <v>0</v>
      </c>
      <c r="F20" s="195"/>
      <c r="G20" s="195"/>
      <c r="H20" s="195"/>
    </row>
    <row r="21" spans="1:8" ht="15.75" x14ac:dyDescent="0.25">
      <c r="A21" s="221" t="s">
        <v>507</v>
      </c>
      <c r="B21" s="209">
        <v>0</v>
      </c>
      <c r="C21" s="209">
        <v>0</v>
      </c>
      <c r="D21" s="209">
        <v>0</v>
      </c>
      <c r="E21" s="222">
        <f>SUM(B21:D21)</f>
        <v>0</v>
      </c>
      <c r="F21" s="195"/>
      <c r="G21" s="195"/>
      <c r="H21" s="195"/>
    </row>
    <row r="22" spans="1:8" ht="16.5" thickBot="1" x14ac:dyDescent="0.3">
      <c r="A22" s="223" t="s">
        <v>508</v>
      </c>
      <c r="B22" s="224">
        <f>SUM(B20:B21)</f>
        <v>0</v>
      </c>
      <c r="C22" s="224">
        <f>SUM(C20:C21)</f>
        <v>0</v>
      </c>
      <c r="D22" s="224">
        <f>SUM(D20:D21)</f>
        <v>0</v>
      </c>
      <c r="E22" s="225">
        <f>SUM(E20:E21)</f>
        <v>0</v>
      </c>
      <c r="F22" s="195"/>
      <c r="G22" s="217"/>
      <c r="H22" s="195"/>
    </row>
    <row r="23" spans="1:8" ht="15.75" x14ac:dyDescent="0.25">
      <c r="A23" s="218" t="s">
        <v>509</v>
      </c>
      <c r="B23" s="226"/>
      <c r="C23" s="226"/>
      <c r="D23" s="226"/>
      <c r="E23" s="220"/>
      <c r="F23" s="195"/>
      <c r="G23" s="195"/>
      <c r="H23" s="195"/>
    </row>
    <row r="24" spans="1:8" ht="15.75" x14ac:dyDescent="0.25">
      <c r="A24" s="221" t="s">
        <v>506</v>
      </c>
      <c r="B24" s="209">
        <v>0</v>
      </c>
      <c r="C24" s="209">
        <v>0</v>
      </c>
      <c r="D24" s="209">
        <v>0</v>
      </c>
      <c r="E24" s="222">
        <f>SUM(B24:D24)</f>
        <v>0</v>
      </c>
      <c r="F24" s="195"/>
      <c r="G24" s="195"/>
      <c r="H24" s="195"/>
    </row>
    <row r="25" spans="1:8" ht="16.5" thickBot="1" x14ac:dyDescent="0.3">
      <c r="A25" s="223" t="s">
        <v>510</v>
      </c>
      <c r="B25" s="224">
        <f>SUM(B24:B24)</f>
        <v>0</v>
      </c>
      <c r="C25" s="224">
        <f>SUM(C24:C24)</f>
        <v>0</v>
      </c>
      <c r="D25" s="224">
        <f>SUM(D24:D24)</f>
        <v>0</v>
      </c>
      <c r="E25" s="225">
        <f>SUM(E24:E24)</f>
        <v>0</v>
      </c>
      <c r="F25" s="195"/>
      <c r="G25" s="217"/>
      <c r="H25" s="195"/>
    </row>
    <row r="26" spans="1:8" ht="15.75" x14ac:dyDescent="0.25">
      <c r="A26" s="227" t="s">
        <v>511</v>
      </c>
      <c r="B26" s="228"/>
      <c r="C26" s="228"/>
      <c r="D26" s="228"/>
      <c r="E26" s="229"/>
      <c r="F26" s="195"/>
      <c r="G26" s="195"/>
      <c r="H26" s="195"/>
    </row>
    <row r="27" spans="1:8" ht="15.75" x14ac:dyDescent="0.25">
      <c r="A27" s="230" t="s">
        <v>512</v>
      </c>
      <c r="B27" s="231">
        <v>0</v>
      </c>
      <c r="C27" s="232">
        <v>0</v>
      </c>
      <c r="D27" s="209">
        <v>0</v>
      </c>
      <c r="E27" s="222">
        <f>SUM(B27:D27)</f>
        <v>0</v>
      </c>
      <c r="F27" s="195"/>
      <c r="G27" s="195"/>
      <c r="H27" s="195"/>
    </row>
    <row r="28" spans="1:8" ht="15.75" x14ac:dyDescent="0.25">
      <c r="A28" s="230" t="s">
        <v>513</v>
      </c>
      <c r="B28" s="231">
        <v>0</v>
      </c>
      <c r="C28" s="231">
        <v>0</v>
      </c>
      <c r="D28" s="211">
        <v>0</v>
      </c>
      <c r="E28" s="222">
        <f>SUM(B28:D28)</f>
        <v>0</v>
      </c>
      <c r="F28" s="195"/>
      <c r="G28" s="195"/>
      <c r="H28" s="195"/>
    </row>
    <row r="29" spans="1:8" ht="15.75" x14ac:dyDescent="0.25">
      <c r="A29" s="230" t="s">
        <v>514</v>
      </c>
      <c r="B29" s="231">
        <v>0</v>
      </c>
      <c r="C29" s="209">
        <v>0</v>
      </c>
      <c r="D29" s="211">
        <v>0</v>
      </c>
      <c r="E29" s="222">
        <f>SUM(B29:D29)</f>
        <v>0</v>
      </c>
      <c r="F29" s="195"/>
      <c r="G29" s="195"/>
      <c r="H29" s="195"/>
    </row>
    <row r="30" spans="1:8" ht="15.75" x14ac:dyDescent="0.25">
      <c r="A30" s="233" t="s">
        <v>515</v>
      </c>
      <c r="B30" s="234">
        <f>SUM(B27:B29)</f>
        <v>0</v>
      </c>
      <c r="C30" s="234">
        <f>SUM(C27:C29)</f>
        <v>0</v>
      </c>
      <c r="D30" s="234">
        <f>SUM(D27:D29)</f>
        <v>0</v>
      </c>
      <c r="E30" s="222">
        <f>SUM(E27:E29)</f>
        <v>0</v>
      </c>
      <c r="F30" s="195"/>
      <c r="G30" s="195"/>
      <c r="H30" s="195"/>
    </row>
    <row r="31" spans="1:8" s="238" customFormat="1" ht="15.75" x14ac:dyDescent="0.25">
      <c r="A31" s="235" t="s">
        <v>516</v>
      </c>
      <c r="B31" s="236">
        <f>SUM(B22,B25,B30)</f>
        <v>0</v>
      </c>
      <c r="C31" s="236">
        <f>SUM(C22,C25,C30)</f>
        <v>0</v>
      </c>
      <c r="D31" s="236">
        <f>SUM(D22,D25,D30)</f>
        <v>0</v>
      </c>
      <c r="E31" s="237">
        <f>SUM(E22,E25,E30)</f>
        <v>0</v>
      </c>
    </row>
    <row r="32" spans="1:8" ht="15.75" x14ac:dyDescent="0.25">
      <c r="A32" s="239" t="s">
        <v>517</v>
      </c>
      <c r="B32" s="209">
        <v>0</v>
      </c>
      <c r="C32" s="211">
        <v>0</v>
      </c>
      <c r="D32" s="211">
        <v>0</v>
      </c>
      <c r="E32" s="222">
        <f>SUM(B32:D32)</f>
        <v>0</v>
      </c>
    </row>
    <row r="33" spans="1:8" ht="15.75" x14ac:dyDescent="0.25">
      <c r="A33" s="240" t="s">
        <v>456</v>
      </c>
      <c r="B33" s="241">
        <v>0</v>
      </c>
      <c r="C33" s="241">
        <v>0</v>
      </c>
      <c r="D33" s="241">
        <v>0</v>
      </c>
      <c r="E33" s="222">
        <f>SUM(B33:D33)</f>
        <v>0</v>
      </c>
    </row>
    <row r="34" spans="1:8" ht="15.75" x14ac:dyDescent="0.25">
      <c r="A34" s="240" t="s">
        <v>518</v>
      </c>
      <c r="B34" s="242">
        <v>0</v>
      </c>
      <c r="C34" s="242">
        <v>0</v>
      </c>
      <c r="D34" s="242">
        <v>0</v>
      </c>
      <c r="E34" s="222">
        <f>SUM(B34:D34)</f>
        <v>0</v>
      </c>
    </row>
    <row r="35" spans="1:8" ht="15.75" x14ac:dyDescent="0.25">
      <c r="A35" s="243" t="s">
        <v>519</v>
      </c>
      <c r="B35" s="242">
        <v>0</v>
      </c>
      <c r="C35" s="242">
        <v>0</v>
      </c>
      <c r="D35" s="242">
        <v>0</v>
      </c>
      <c r="E35" s="244"/>
    </row>
    <row r="36" spans="1:8" ht="16.5" thickBot="1" x14ac:dyDescent="0.3">
      <c r="A36" s="245" t="s">
        <v>520</v>
      </c>
      <c r="B36" s="246">
        <f>SUM(B32:B35)</f>
        <v>0</v>
      </c>
      <c r="C36" s="246">
        <f>SUM(C32:C35)</f>
        <v>0</v>
      </c>
      <c r="D36" s="246">
        <f>SUM(D32:D35)</f>
        <v>0</v>
      </c>
      <c r="E36" s="247">
        <f>SUM(E32:E35)</f>
        <v>0</v>
      </c>
    </row>
    <row r="37" spans="1:8" ht="19.5" customHeight="1" thickBot="1" x14ac:dyDescent="0.3">
      <c r="A37" s="248" t="s">
        <v>521</v>
      </c>
      <c r="B37" s="249">
        <f>+B18+B31+B36</f>
        <v>0</v>
      </c>
      <c r="C37" s="249">
        <f t="shared" ref="C37:E37" si="1">+C18+C31+C36</f>
        <v>1048047</v>
      </c>
      <c r="D37" s="249">
        <f t="shared" si="1"/>
        <v>0</v>
      </c>
      <c r="E37" s="250">
        <f t="shared" si="1"/>
        <v>1048047</v>
      </c>
      <c r="G37" s="251"/>
    </row>
    <row r="38" spans="1:8" ht="15" customHeight="1" x14ac:dyDescent="0.25">
      <c r="A38" s="252"/>
      <c r="B38" s="195"/>
      <c r="C38" s="195"/>
      <c r="D38" s="195"/>
      <c r="E38" s="253"/>
    </row>
    <row r="39" spans="1:8" ht="16.5" thickBot="1" x14ac:dyDescent="0.3">
      <c r="A39" s="254"/>
      <c r="B39" s="195"/>
      <c r="C39" s="195"/>
      <c r="D39" s="195"/>
      <c r="E39" s="253"/>
      <c r="F39" s="195"/>
      <c r="G39" s="217"/>
      <c r="H39" s="195"/>
    </row>
    <row r="40" spans="1:8" ht="48" thickBot="1" x14ac:dyDescent="0.3">
      <c r="A40" s="196" t="s">
        <v>499</v>
      </c>
      <c r="B40" s="197" t="s">
        <v>500</v>
      </c>
      <c r="C40" s="197" t="s">
        <v>501</v>
      </c>
      <c r="D40" s="197" t="s">
        <v>522</v>
      </c>
      <c r="E40" s="255" t="s">
        <v>503</v>
      </c>
      <c r="F40" s="256"/>
      <c r="G40" s="257"/>
      <c r="H40" s="258"/>
    </row>
    <row r="41" spans="1:8" ht="15.75" x14ac:dyDescent="0.25">
      <c r="A41" s="259" t="s">
        <v>414</v>
      </c>
      <c r="B41" s="260">
        <v>0</v>
      </c>
      <c r="C41" s="242">
        <f>+'2_M_Bevételek'!D15</f>
        <v>1040000</v>
      </c>
      <c r="D41" s="242">
        <v>0</v>
      </c>
      <c r="E41" s="220">
        <f>+B41+C41+D41</f>
        <v>1040000</v>
      </c>
      <c r="F41" s="261"/>
      <c r="G41" s="262"/>
      <c r="H41" s="262"/>
    </row>
    <row r="42" spans="1:8" ht="15.75" x14ac:dyDescent="0.25">
      <c r="A42" s="233" t="s">
        <v>265</v>
      </c>
      <c r="B42" s="242">
        <v>0</v>
      </c>
      <c r="C42" s="242">
        <v>0</v>
      </c>
      <c r="D42" s="242">
        <v>0</v>
      </c>
      <c r="E42" s="222">
        <f t="shared" ref="E42:E48" si="2">+B42+C42+D42</f>
        <v>0</v>
      </c>
      <c r="F42" s="261"/>
      <c r="G42" s="262"/>
      <c r="H42" s="262"/>
    </row>
    <row r="43" spans="1:8" ht="15.75" x14ac:dyDescent="0.25">
      <c r="A43" s="263" t="s">
        <v>417</v>
      </c>
      <c r="B43" s="264">
        <v>0</v>
      </c>
      <c r="C43" s="242">
        <v>0</v>
      </c>
      <c r="D43" s="242">
        <v>0</v>
      </c>
      <c r="E43" s="222">
        <f t="shared" si="2"/>
        <v>0</v>
      </c>
      <c r="F43" s="261"/>
      <c r="G43" s="262"/>
      <c r="H43" s="262"/>
    </row>
    <row r="44" spans="1:8" ht="15.75" x14ac:dyDescent="0.25">
      <c r="A44" s="263" t="s">
        <v>419</v>
      </c>
      <c r="B44" s="264">
        <v>0</v>
      </c>
      <c r="C44" s="242">
        <v>0</v>
      </c>
      <c r="D44" s="242">
        <v>0</v>
      </c>
      <c r="E44" s="222">
        <f t="shared" si="2"/>
        <v>0</v>
      </c>
      <c r="F44" s="261"/>
      <c r="G44" s="265"/>
      <c r="H44" s="265"/>
    </row>
    <row r="45" spans="1:8" ht="15.75" x14ac:dyDescent="0.25">
      <c r="A45" s="263" t="s">
        <v>421</v>
      </c>
      <c r="B45" s="264">
        <v>0</v>
      </c>
      <c r="C45" s="242">
        <v>0</v>
      </c>
      <c r="D45" s="242">
        <v>0</v>
      </c>
      <c r="E45" s="222">
        <f t="shared" si="2"/>
        <v>0</v>
      </c>
      <c r="F45" s="195"/>
      <c r="G45" s="195"/>
      <c r="H45" s="195"/>
    </row>
    <row r="46" spans="1:8" ht="15.75" x14ac:dyDescent="0.25">
      <c r="A46" s="233" t="s">
        <v>423</v>
      </c>
      <c r="B46" s="242">
        <v>0</v>
      </c>
      <c r="C46" s="242">
        <v>0</v>
      </c>
      <c r="D46" s="242">
        <v>0</v>
      </c>
      <c r="E46" s="222">
        <f t="shared" si="2"/>
        <v>0</v>
      </c>
      <c r="F46" s="195"/>
      <c r="G46" s="195"/>
      <c r="H46" s="195"/>
    </row>
    <row r="47" spans="1:8" ht="18.75" customHeight="1" x14ac:dyDescent="0.25">
      <c r="A47" s="263" t="s">
        <v>425</v>
      </c>
      <c r="B47" s="242">
        <v>0</v>
      </c>
      <c r="C47" s="242">
        <v>0</v>
      </c>
      <c r="D47" s="242">
        <v>0</v>
      </c>
      <c r="E47" s="222">
        <f t="shared" si="2"/>
        <v>0</v>
      </c>
      <c r="F47" s="195"/>
      <c r="G47" s="195"/>
      <c r="H47" s="195"/>
    </row>
    <row r="48" spans="1:8" ht="18.75" customHeight="1" x14ac:dyDescent="0.25">
      <c r="A48" s="263" t="s">
        <v>427</v>
      </c>
      <c r="B48" s="241">
        <v>0</v>
      </c>
      <c r="C48" s="241">
        <v>0</v>
      </c>
      <c r="D48" s="241">
        <v>0</v>
      </c>
      <c r="E48" s="222">
        <f t="shared" si="2"/>
        <v>0</v>
      </c>
      <c r="F48" s="195"/>
      <c r="G48" s="195"/>
      <c r="H48" s="195"/>
    </row>
    <row r="49" spans="1:8" ht="18.75" customHeight="1" thickBot="1" x14ac:dyDescent="0.3">
      <c r="A49" s="266" t="s">
        <v>523</v>
      </c>
      <c r="B49" s="267">
        <f>SUM(B41:B48)</f>
        <v>0</v>
      </c>
      <c r="C49" s="267">
        <f t="shared" ref="C49:D49" si="3">SUM(C41:C48)</f>
        <v>1040000</v>
      </c>
      <c r="D49" s="267">
        <f t="shared" si="3"/>
        <v>0</v>
      </c>
      <c r="E49" s="268">
        <f>SUM(E41:E48)</f>
        <v>1040000</v>
      </c>
      <c r="F49" s="195"/>
      <c r="G49" s="195"/>
      <c r="H49" s="195"/>
    </row>
    <row r="50" spans="1:8" ht="18.75" customHeight="1" x14ac:dyDescent="0.25">
      <c r="A50" s="269" t="s">
        <v>433</v>
      </c>
      <c r="B50" s="270">
        <v>0</v>
      </c>
      <c r="C50" s="271">
        <v>0</v>
      </c>
      <c r="D50" s="271">
        <v>0</v>
      </c>
      <c r="E50" s="220">
        <f>+B50+C50+D50</f>
        <v>0</v>
      </c>
      <c r="F50" s="195"/>
      <c r="G50" s="195"/>
      <c r="H50" s="195"/>
    </row>
    <row r="51" spans="1:8" ht="18.75" customHeight="1" x14ac:dyDescent="0.25">
      <c r="A51" s="272" t="s">
        <v>435</v>
      </c>
      <c r="B51" s="241">
        <v>0</v>
      </c>
      <c r="C51" s="242">
        <v>0</v>
      </c>
      <c r="D51" s="242">
        <v>0</v>
      </c>
      <c r="E51" s="222">
        <f t="shared" ref="E51:E55" si="4">+B51+C51+D51</f>
        <v>0</v>
      </c>
      <c r="F51" s="195"/>
      <c r="G51" s="195"/>
      <c r="H51" s="195"/>
    </row>
    <row r="52" spans="1:8" ht="18.75" customHeight="1" x14ac:dyDescent="0.25">
      <c r="A52" s="273" t="s">
        <v>437</v>
      </c>
      <c r="B52" s="242">
        <v>0</v>
      </c>
      <c r="C52" s="242">
        <v>0</v>
      </c>
      <c r="D52" s="242">
        <v>0</v>
      </c>
      <c r="E52" s="229">
        <f t="shared" si="4"/>
        <v>0</v>
      </c>
      <c r="F52" s="195"/>
      <c r="G52" s="195"/>
      <c r="H52" s="195"/>
    </row>
    <row r="53" spans="1:8" ht="18.75" customHeight="1" x14ac:dyDescent="0.25">
      <c r="A53" s="273" t="s">
        <v>439</v>
      </c>
      <c r="B53" s="242">
        <v>0</v>
      </c>
      <c r="C53" s="242">
        <v>0</v>
      </c>
      <c r="D53" s="242">
        <v>0</v>
      </c>
      <c r="E53" s="222">
        <f t="shared" si="4"/>
        <v>0</v>
      </c>
      <c r="F53" s="195"/>
      <c r="G53" s="195"/>
      <c r="H53" s="195"/>
    </row>
    <row r="54" spans="1:8" ht="18.75" customHeight="1" x14ac:dyDescent="0.25">
      <c r="A54" s="273" t="s">
        <v>441</v>
      </c>
      <c r="B54" s="242">
        <v>0</v>
      </c>
      <c r="C54" s="242">
        <v>0</v>
      </c>
      <c r="D54" s="242">
        <v>0</v>
      </c>
      <c r="E54" s="222">
        <f t="shared" si="4"/>
        <v>0</v>
      </c>
      <c r="F54" s="195"/>
      <c r="G54" s="195"/>
      <c r="H54" s="195"/>
    </row>
    <row r="55" spans="1:8" ht="18.75" customHeight="1" x14ac:dyDescent="0.25">
      <c r="A55" s="273" t="s">
        <v>443</v>
      </c>
      <c r="B55" s="242">
        <v>0</v>
      </c>
      <c r="C55" s="242">
        <v>0</v>
      </c>
      <c r="D55" s="242">
        <v>0</v>
      </c>
      <c r="E55" s="229">
        <f t="shared" si="4"/>
        <v>0</v>
      </c>
      <c r="F55" s="195"/>
      <c r="G55" s="195"/>
      <c r="H55" s="195"/>
    </row>
    <row r="56" spans="1:8" ht="18.75" customHeight="1" thickBot="1" x14ac:dyDescent="0.3">
      <c r="A56" s="274" t="s">
        <v>524</v>
      </c>
      <c r="B56" s="214">
        <f>SUM(B50:B55)</f>
        <v>0</v>
      </c>
      <c r="C56" s="214">
        <f t="shared" ref="C56:D56" si="5">SUM(C50:C55)</f>
        <v>0</v>
      </c>
      <c r="D56" s="214">
        <f t="shared" si="5"/>
        <v>0</v>
      </c>
      <c r="E56" s="275">
        <f>SUM(E50:E55)</f>
        <v>0</v>
      </c>
      <c r="F56" s="195"/>
      <c r="G56" s="195"/>
      <c r="H56" s="195"/>
    </row>
    <row r="57" spans="1:8" x14ac:dyDescent="0.25">
      <c r="A57" s="269" t="s">
        <v>448</v>
      </c>
      <c r="B57" s="270">
        <v>0</v>
      </c>
      <c r="C57" s="219">
        <v>0</v>
      </c>
      <c r="D57" s="219">
        <v>0</v>
      </c>
      <c r="E57" s="220">
        <f>+B57+C57+D57</f>
        <v>0</v>
      </c>
      <c r="F57" s="195"/>
      <c r="G57" s="195"/>
      <c r="H57" s="195"/>
    </row>
    <row r="58" spans="1:8" x14ac:dyDescent="0.25">
      <c r="A58" s="272" t="s">
        <v>450</v>
      </c>
      <c r="B58" s="203">
        <v>0</v>
      </c>
      <c r="C58" s="209">
        <f>+'2_M_Bevételek'!D72</f>
        <v>8047</v>
      </c>
      <c r="D58" s="211">
        <f>SUM(D43,D47,D52,D56,D57,)</f>
        <v>0</v>
      </c>
      <c r="E58" s="222">
        <f t="shared" ref="E58:E62" si="6">+B58+C58+D58</f>
        <v>8047</v>
      </c>
      <c r="F58" s="195"/>
      <c r="G58" s="195"/>
      <c r="H58" s="195"/>
    </row>
    <row r="59" spans="1:8" x14ac:dyDescent="0.25">
      <c r="A59" s="272" t="s">
        <v>452</v>
      </c>
      <c r="B59" s="209">
        <v>0</v>
      </c>
      <c r="C59" s="211">
        <v>0</v>
      </c>
      <c r="D59" s="211">
        <v>0</v>
      </c>
      <c r="E59" s="222">
        <f t="shared" si="6"/>
        <v>0</v>
      </c>
      <c r="F59" s="195"/>
      <c r="G59" s="195"/>
      <c r="H59" s="195"/>
    </row>
    <row r="60" spans="1:8" x14ac:dyDescent="0.25">
      <c r="A60" s="272" t="s">
        <v>454</v>
      </c>
      <c r="B60" s="209">
        <v>0</v>
      </c>
      <c r="C60" s="211">
        <v>0</v>
      </c>
      <c r="D60" s="211">
        <v>0</v>
      </c>
      <c r="E60" s="222">
        <f t="shared" si="6"/>
        <v>0</v>
      </c>
      <c r="F60" s="195"/>
      <c r="G60" s="195"/>
      <c r="H60" s="195"/>
    </row>
    <row r="61" spans="1:8" x14ac:dyDescent="0.25">
      <c r="A61" s="272" t="s">
        <v>457</v>
      </c>
      <c r="B61" s="209">
        <v>0</v>
      </c>
      <c r="C61" s="211">
        <v>0</v>
      </c>
      <c r="D61" s="211">
        <v>0</v>
      </c>
      <c r="E61" s="222">
        <f t="shared" si="6"/>
        <v>0</v>
      </c>
      <c r="F61" s="195"/>
      <c r="G61" s="195"/>
      <c r="H61" s="195"/>
    </row>
    <row r="62" spans="1:8" x14ac:dyDescent="0.25">
      <c r="A62" s="272" t="s">
        <v>458</v>
      </c>
      <c r="B62" s="209">
        <v>0</v>
      </c>
      <c r="C62" s="211">
        <v>0</v>
      </c>
      <c r="D62" s="211">
        <v>0</v>
      </c>
      <c r="E62" s="222">
        <f t="shared" si="6"/>
        <v>0</v>
      </c>
      <c r="F62" s="195"/>
      <c r="G62" s="195"/>
      <c r="H62" s="195"/>
    </row>
    <row r="63" spans="1:8" ht="18.75" customHeight="1" thickBot="1" x14ac:dyDescent="0.3">
      <c r="A63" s="274" t="s">
        <v>525</v>
      </c>
      <c r="B63" s="267">
        <f>SUM(B57:B62)</f>
        <v>0</v>
      </c>
      <c r="C63" s="267">
        <f t="shared" ref="C63:D63" si="7">SUM(C57:C62)</f>
        <v>8047</v>
      </c>
      <c r="D63" s="267">
        <f t="shared" si="7"/>
        <v>0</v>
      </c>
      <c r="E63" s="275">
        <f>SUM(B63:D63)</f>
        <v>8047</v>
      </c>
      <c r="F63" s="195"/>
      <c r="G63" s="195"/>
      <c r="H63" s="195"/>
    </row>
    <row r="64" spans="1:8" ht="15.75" x14ac:dyDescent="0.25">
      <c r="A64" s="259" t="s">
        <v>526</v>
      </c>
      <c r="B64" s="270">
        <v>0</v>
      </c>
      <c r="C64" s="219">
        <v>0</v>
      </c>
      <c r="D64" s="219">
        <v>0</v>
      </c>
      <c r="E64" s="220">
        <f>+B64+C64+D64</f>
        <v>0</v>
      </c>
      <c r="F64" s="195"/>
      <c r="G64" s="217"/>
      <c r="H64" s="195"/>
    </row>
    <row r="65" spans="1:8" ht="15.75" x14ac:dyDescent="0.25">
      <c r="A65" s="263" t="s">
        <v>527</v>
      </c>
      <c r="B65" s="209">
        <v>0</v>
      </c>
      <c r="C65" s="211">
        <v>0</v>
      </c>
      <c r="D65" s="211">
        <v>0</v>
      </c>
      <c r="E65" s="222">
        <f t="shared" ref="E65:E68" si="8">+B65+C65+D65</f>
        <v>0</v>
      </c>
      <c r="F65" s="195"/>
      <c r="G65" s="217"/>
      <c r="H65" s="195"/>
    </row>
    <row r="66" spans="1:8" ht="15.75" x14ac:dyDescent="0.25">
      <c r="A66" s="263" t="s">
        <v>483</v>
      </c>
      <c r="B66" s="209">
        <v>0</v>
      </c>
      <c r="C66" s="211">
        <v>0</v>
      </c>
      <c r="D66" s="211">
        <v>0</v>
      </c>
      <c r="E66" s="222">
        <f t="shared" si="8"/>
        <v>0</v>
      </c>
      <c r="F66" s="195"/>
      <c r="G66" s="217"/>
      <c r="H66" s="195"/>
    </row>
    <row r="67" spans="1:8" ht="15.75" x14ac:dyDescent="0.25">
      <c r="A67" s="263" t="s">
        <v>485</v>
      </c>
      <c r="B67" s="209">
        <v>0</v>
      </c>
      <c r="C67" s="211">
        <v>0</v>
      </c>
      <c r="D67" s="211">
        <v>0</v>
      </c>
      <c r="E67" s="222">
        <f t="shared" si="8"/>
        <v>0</v>
      </c>
      <c r="F67" s="195"/>
      <c r="G67" s="217"/>
      <c r="H67" s="195"/>
    </row>
    <row r="68" spans="1:8" ht="15.75" x14ac:dyDescent="0.25">
      <c r="A68" s="263" t="s">
        <v>458</v>
      </c>
      <c r="B68" s="209">
        <v>0</v>
      </c>
      <c r="C68" s="211">
        <v>0</v>
      </c>
      <c r="D68" s="211">
        <v>0</v>
      </c>
      <c r="E68" s="222">
        <f t="shared" si="8"/>
        <v>0</v>
      </c>
      <c r="F68" s="195"/>
      <c r="G68" s="217"/>
      <c r="H68" s="195"/>
    </row>
    <row r="69" spans="1:8" ht="18.75" customHeight="1" thickBot="1" x14ac:dyDescent="0.3">
      <c r="A69" s="274" t="s">
        <v>528</v>
      </c>
      <c r="B69" s="267">
        <f>SUM(B64:B68)</f>
        <v>0</v>
      </c>
      <c r="C69" s="267">
        <f t="shared" ref="C69:E69" si="9">SUM(C64:C68)</f>
        <v>0</v>
      </c>
      <c r="D69" s="267">
        <f t="shared" si="9"/>
        <v>0</v>
      </c>
      <c r="E69" s="276">
        <f t="shared" si="9"/>
        <v>0</v>
      </c>
      <c r="F69" s="195"/>
      <c r="G69" s="195"/>
      <c r="H69" s="195"/>
    </row>
    <row r="70" spans="1:8" ht="19.5" customHeight="1" thickBot="1" x14ac:dyDescent="0.3">
      <c r="A70" s="248" t="s">
        <v>529</v>
      </c>
      <c r="B70" s="249">
        <f>+B49+B56+B63+B69</f>
        <v>0</v>
      </c>
      <c r="C70" s="249">
        <f t="shared" ref="C70:E70" si="10">+C49+C56+C63+C69</f>
        <v>1048047</v>
      </c>
      <c r="D70" s="249">
        <f t="shared" si="10"/>
        <v>0</v>
      </c>
      <c r="E70" s="250">
        <f t="shared" si="10"/>
        <v>1048047</v>
      </c>
      <c r="G70" s="251"/>
    </row>
    <row r="71" spans="1:8" x14ac:dyDescent="0.25">
      <c r="A71" s="195"/>
      <c r="B71" s="195"/>
      <c r="C71" s="195"/>
      <c r="D71" s="195"/>
      <c r="E71" s="253"/>
      <c r="F71" s="195"/>
      <c r="G71" s="217"/>
      <c r="H71" s="195"/>
    </row>
    <row r="72" spans="1:8" ht="15.75" x14ac:dyDescent="0.25">
      <c r="A72" s="277"/>
      <c r="B72" s="195"/>
      <c r="C72" s="195"/>
      <c r="D72" s="195"/>
      <c r="E72" s="253"/>
      <c r="F72" s="195"/>
      <c r="G72" s="195"/>
      <c r="H72" s="195"/>
    </row>
    <row r="73" spans="1:8" ht="15.75" x14ac:dyDescent="0.25">
      <c r="A73" s="278"/>
      <c r="B73" s="262"/>
      <c r="C73" s="262"/>
      <c r="D73" s="262"/>
      <c r="E73" s="279"/>
      <c r="F73" s="195"/>
      <c r="G73" s="217"/>
      <c r="H73" s="195"/>
    </row>
    <row r="74" spans="1:8" ht="15.75" x14ac:dyDescent="0.25">
      <c r="A74" s="280"/>
      <c r="B74" s="281"/>
      <c r="C74" s="262"/>
      <c r="D74" s="262"/>
      <c r="E74" s="279"/>
      <c r="F74" s="195"/>
      <c r="G74" s="217"/>
      <c r="H74" s="195"/>
    </row>
    <row r="75" spans="1:8" ht="15.75" x14ac:dyDescent="0.25">
      <c r="A75" s="280"/>
      <c r="B75" s="281"/>
      <c r="C75" s="262"/>
      <c r="D75" s="262"/>
      <c r="E75" s="279"/>
      <c r="F75" s="195"/>
      <c r="G75" s="217"/>
      <c r="H75" s="195"/>
    </row>
    <row r="76" spans="1:8" s="282" customFormat="1" ht="15.75" x14ac:dyDescent="0.25">
      <c r="A76" s="278"/>
      <c r="B76" s="262"/>
      <c r="C76" s="262"/>
      <c r="D76" s="262"/>
      <c r="E76" s="279"/>
      <c r="G76" s="283"/>
    </row>
    <row r="77" spans="1:8" ht="15.75" x14ac:dyDescent="0.25">
      <c r="A77" s="280"/>
      <c r="B77" s="281"/>
      <c r="C77" s="281"/>
      <c r="D77" s="281"/>
      <c r="E77" s="284"/>
      <c r="F77" s="195"/>
      <c r="G77" s="217"/>
      <c r="H77" s="195"/>
    </row>
    <row r="78" spans="1:8" s="282" customFormat="1" ht="15.75" x14ac:dyDescent="0.25">
      <c r="A78" s="278"/>
      <c r="B78" s="262"/>
      <c r="C78" s="262"/>
      <c r="D78" s="262"/>
      <c r="E78" s="279"/>
      <c r="G78" s="283"/>
    </row>
    <row r="79" spans="1:8" ht="15.75" x14ac:dyDescent="0.25">
      <c r="A79" s="278"/>
      <c r="B79" s="262"/>
      <c r="C79" s="262"/>
      <c r="D79" s="262"/>
      <c r="E79" s="279"/>
      <c r="F79" s="195"/>
      <c r="G79" s="217"/>
      <c r="H79" s="195"/>
    </row>
    <row r="80" spans="1:8" ht="15.75" x14ac:dyDescent="0.25">
      <c r="A80" s="261"/>
      <c r="B80" s="262"/>
      <c r="C80" s="262"/>
      <c r="D80" s="262"/>
      <c r="E80" s="279"/>
      <c r="F80" s="195"/>
      <c r="G80" s="217"/>
      <c r="H80" s="195"/>
    </row>
    <row r="81" spans="1:8" x14ac:dyDescent="0.25">
      <c r="A81" s="195"/>
      <c r="B81" s="195"/>
      <c r="C81" s="195"/>
      <c r="D81" s="195"/>
      <c r="E81" s="253"/>
      <c r="F81" s="195"/>
      <c r="G81" s="195"/>
      <c r="H81" s="195"/>
    </row>
    <row r="82" spans="1:8" x14ac:dyDescent="0.25">
      <c r="A82" s="195"/>
      <c r="B82" s="195"/>
      <c r="C82" s="195"/>
      <c r="D82" s="195"/>
      <c r="E82" s="253"/>
      <c r="F82" s="195"/>
      <c r="G82" s="195"/>
      <c r="H82" s="195"/>
    </row>
    <row r="83" spans="1:8" x14ac:dyDescent="0.25">
      <c r="A83" s="195"/>
      <c r="B83" s="195"/>
      <c r="C83" s="195"/>
      <c r="D83" s="195"/>
      <c r="E83" s="253"/>
      <c r="F83" s="195"/>
      <c r="G83" s="195"/>
      <c r="H83" s="195"/>
    </row>
    <row r="84" spans="1:8" x14ac:dyDescent="0.25">
      <c r="A84" s="195"/>
      <c r="B84" s="195"/>
      <c r="C84" s="195"/>
      <c r="D84" s="195"/>
      <c r="E84" s="253"/>
      <c r="F84" s="195"/>
      <c r="G84" s="195"/>
      <c r="H84" s="195"/>
    </row>
    <row r="85" spans="1:8" x14ac:dyDescent="0.25">
      <c r="A85" s="195"/>
      <c r="B85" s="195"/>
      <c r="C85" s="195"/>
      <c r="D85" s="195"/>
      <c r="E85" s="253"/>
      <c r="F85" s="195"/>
      <c r="G85" s="195"/>
      <c r="H85" s="195"/>
    </row>
    <row r="86" spans="1:8" x14ac:dyDescent="0.25">
      <c r="A86" s="195"/>
      <c r="B86" s="195"/>
      <c r="C86" s="195"/>
      <c r="D86" s="195"/>
      <c r="E86" s="253"/>
      <c r="F86" s="195"/>
      <c r="G86" s="195"/>
      <c r="H86" s="195"/>
    </row>
    <row r="87" spans="1:8" x14ac:dyDescent="0.25">
      <c r="A87" s="195"/>
      <c r="B87" s="195"/>
      <c r="C87" s="195"/>
      <c r="D87" s="195"/>
      <c r="E87" s="253"/>
      <c r="F87" s="195"/>
      <c r="G87" s="195"/>
      <c r="H87" s="195"/>
    </row>
    <row r="88" spans="1:8" x14ac:dyDescent="0.25">
      <c r="A88" s="195"/>
      <c r="B88" s="195"/>
      <c r="C88" s="195"/>
      <c r="D88" s="195"/>
      <c r="E88" s="253"/>
      <c r="F88" s="195"/>
      <c r="G88" s="195"/>
      <c r="H88" s="195"/>
    </row>
    <row r="89" spans="1:8" x14ac:dyDescent="0.25">
      <c r="A89" s="195"/>
      <c r="B89" s="195"/>
      <c r="C89" s="195"/>
      <c r="D89" s="195"/>
      <c r="E89" s="253"/>
      <c r="F89" s="195"/>
      <c r="G89" s="195"/>
      <c r="H89" s="195"/>
    </row>
    <row r="90" spans="1:8" x14ac:dyDescent="0.25">
      <c r="A90" s="195"/>
      <c r="B90" s="195"/>
      <c r="C90" s="195"/>
      <c r="D90" s="195"/>
      <c r="E90" s="253"/>
      <c r="F90" s="195"/>
      <c r="G90" s="195"/>
      <c r="H90" s="195"/>
    </row>
    <row r="91" spans="1:8" x14ac:dyDescent="0.25">
      <c r="A91" s="195"/>
      <c r="B91" s="195"/>
      <c r="C91" s="195"/>
      <c r="D91" s="195"/>
      <c r="E91" s="253"/>
      <c r="F91" s="195"/>
      <c r="G91" s="195"/>
      <c r="H91" s="195"/>
    </row>
    <row r="92" spans="1:8" x14ac:dyDescent="0.25">
      <c r="A92" s="195"/>
      <c r="B92" s="195"/>
      <c r="C92" s="195"/>
      <c r="D92" s="195"/>
      <c r="E92" s="253"/>
      <c r="F92" s="195"/>
      <c r="G92" s="195"/>
      <c r="H92" s="195"/>
    </row>
    <row r="93" spans="1:8" x14ac:dyDescent="0.25">
      <c r="A93" s="195"/>
      <c r="B93" s="195"/>
      <c r="C93" s="195"/>
      <c r="D93" s="195"/>
      <c r="E93" s="253"/>
      <c r="F93" s="195"/>
      <c r="G93" s="195"/>
      <c r="H93" s="195"/>
    </row>
    <row r="94" spans="1:8" x14ac:dyDescent="0.25">
      <c r="A94" s="195"/>
      <c r="B94" s="195"/>
      <c r="C94" s="195"/>
      <c r="D94" s="195"/>
      <c r="E94" s="253"/>
      <c r="F94" s="195"/>
      <c r="G94" s="195"/>
      <c r="H94" s="195"/>
    </row>
    <row r="95" spans="1:8" x14ac:dyDescent="0.25">
      <c r="A95" s="195"/>
      <c r="B95" s="195"/>
      <c r="C95" s="195"/>
      <c r="D95" s="195"/>
      <c r="E95" s="253"/>
      <c r="F95" s="195"/>
      <c r="G95" s="195"/>
      <c r="H95" s="195"/>
    </row>
    <row r="96" spans="1:8" x14ac:dyDescent="0.25">
      <c r="A96" s="195"/>
      <c r="B96" s="195"/>
      <c r="C96" s="195"/>
      <c r="D96" s="195"/>
      <c r="E96" s="253"/>
      <c r="F96" s="195"/>
      <c r="G96" s="195"/>
      <c r="H96" s="195"/>
    </row>
    <row r="97" spans="1:8" x14ac:dyDescent="0.25">
      <c r="A97" s="195"/>
      <c r="B97" s="195"/>
      <c r="C97" s="195"/>
      <c r="D97" s="195"/>
      <c r="E97" s="253"/>
      <c r="F97" s="195"/>
      <c r="G97" s="195"/>
      <c r="H97" s="195"/>
    </row>
    <row r="98" spans="1:8" x14ac:dyDescent="0.25">
      <c r="A98" s="195"/>
      <c r="B98" s="195"/>
      <c r="C98" s="195"/>
      <c r="D98" s="195"/>
      <c r="E98" s="253"/>
      <c r="F98" s="195"/>
      <c r="G98" s="195"/>
      <c r="H98" s="195"/>
    </row>
    <row r="99" spans="1:8" x14ac:dyDescent="0.25">
      <c r="A99" s="195"/>
      <c r="B99" s="195"/>
      <c r="C99" s="195"/>
      <c r="D99" s="195"/>
      <c r="E99" s="253"/>
      <c r="F99" s="195"/>
      <c r="G99" s="195"/>
      <c r="H99" s="195"/>
    </row>
    <row r="100" spans="1:8" x14ac:dyDescent="0.25">
      <c r="A100" s="195"/>
      <c r="B100" s="195"/>
      <c r="C100" s="195"/>
      <c r="D100" s="195"/>
      <c r="E100" s="253"/>
      <c r="F100" s="195"/>
      <c r="G100" s="195"/>
      <c r="H100" s="195"/>
    </row>
    <row r="101" spans="1:8" x14ac:dyDescent="0.25">
      <c r="A101" s="195"/>
      <c r="B101" s="195"/>
      <c r="C101" s="195"/>
      <c r="D101" s="195"/>
      <c r="E101" s="253"/>
      <c r="F101" s="195"/>
      <c r="G101" s="195"/>
      <c r="H101" s="195"/>
    </row>
    <row r="102" spans="1:8" x14ac:dyDescent="0.25">
      <c r="A102" s="195"/>
      <c r="B102" s="195"/>
      <c r="C102" s="195"/>
      <c r="D102" s="195"/>
      <c r="E102" s="253"/>
      <c r="F102" s="195"/>
      <c r="G102" s="195"/>
      <c r="H102" s="195"/>
    </row>
    <row r="103" spans="1:8" x14ac:dyDescent="0.25">
      <c r="A103" s="195"/>
      <c r="B103" s="195"/>
      <c r="C103" s="195"/>
      <c r="D103" s="195"/>
      <c r="E103" s="253"/>
      <c r="F103" s="195"/>
      <c r="G103" s="195"/>
      <c r="H103" s="195"/>
    </row>
    <row r="104" spans="1:8" x14ac:dyDescent="0.25">
      <c r="A104" s="195"/>
      <c r="B104" s="195"/>
      <c r="C104" s="195"/>
      <c r="D104" s="195"/>
      <c r="E104" s="253"/>
      <c r="F104" s="195"/>
      <c r="G104" s="195"/>
      <c r="H104" s="195"/>
    </row>
    <row r="105" spans="1:8" x14ac:dyDescent="0.25">
      <c r="A105" s="195"/>
      <c r="B105" s="195"/>
      <c r="C105" s="195"/>
      <c r="D105" s="195"/>
      <c r="E105" s="253"/>
      <c r="F105" s="195"/>
      <c r="G105" s="195"/>
      <c r="H105" s="195"/>
    </row>
    <row r="106" spans="1:8" x14ac:dyDescent="0.25">
      <c r="A106" s="195"/>
      <c r="B106" s="195"/>
      <c r="C106" s="195"/>
      <c r="D106" s="195"/>
      <c r="E106" s="253"/>
      <c r="F106" s="195"/>
      <c r="G106" s="195"/>
      <c r="H106" s="195"/>
    </row>
    <row r="107" spans="1:8" x14ac:dyDescent="0.25">
      <c r="A107" s="195"/>
      <c r="B107" s="195"/>
      <c r="C107" s="195"/>
      <c r="D107" s="195"/>
      <c r="E107" s="253"/>
      <c r="F107" s="195"/>
      <c r="G107" s="195"/>
      <c r="H107" s="195"/>
    </row>
    <row r="108" spans="1:8" x14ac:dyDescent="0.25">
      <c r="A108" s="195"/>
      <c r="B108" s="195"/>
      <c r="C108" s="195"/>
      <c r="D108" s="195"/>
      <c r="E108" s="253"/>
      <c r="F108" s="195"/>
      <c r="G108" s="195"/>
      <c r="H108" s="195"/>
    </row>
    <row r="109" spans="1:8" x14ac:dyDescent="0.25">
      <c r="A109" s="195"/>
      <c r="B109" s="195"/>
      <c r="C109" s="195"/>
      <c r="D109" s="195"/>
      <c r="E109" s="253"/>
      <c r="F109" s="195"/>
      <c r="G109" s="195"/>
      <c r="H109" s="195"/>
    </row>
    <row r="110" spans="1:8" x14ac:dyDescent="0.25">
      <c r="A110" s="195"/>
      <c r="B110" s="195"/>
      <c r="C110" s="195"/>
      <c r="D110" s="195"/>
      <c r="E110" s="253"/>
      <c r="F110" s="195"/>
      <c r="G110" s="195"/>
      <c r="H110" s="195"/>
    </row>
    <row r="111" spans="1:8" x14ac:dyDescent="0.25">
      <c r="A111" s="195"/>
      <c r="B111" s="195"/>
      <c r="C111" s="195"/>
      <c r="D111" s="195"/>
      <c r="E111" s="253"/>
      <c r="F111" s="195"/>
      <c r="G111" s="195"/>
      <c r="H111" s="195"/>
    </row>
    <row r="112" spans="1:8" x14ac:dyDescent="0.25">
      <c r="A112" s="195"/>
      <c r="B112" s="195"/>
      <c r="C112" s="195"/>
      <c r="D112" s="195"/>
      <c r="E112" s="253"/>
      <c r="F112" s="195"/>
      <c r="G112" s="195"/>
      <c r="H112" s="195"/>
    </row>
    <row r="113" spans="1:8" x14ac:dyDescent="0.25">
      <c r="A113" s="195"/>
      <c r="B113" s="195"/>
      <c r="C113" s="195"/>
      <c r="D113" s="195"/>
      <c r="E113" s="253"/>
      <c r="F113" s="195"/>
      <c r="G113" s="195"/>
      <c r="H113" s="195"/>
    </row>
    <row r="114" spans="1:8" x14ac:dyDescent="0.25">
      <c r="A114" s="195"/>
      <c r="B114" s="195"/>
      <c r="C114" s="195"/>
      <c r="D114" s="195"/>
      <c r="E114" s="253"/>
      <c r="F114" s="195"/>
      <c r="G114" s="195"/>
      <c r="H114" s="195"/>
    </row>
    <row r="115" spans="1:8" x14ac:dyDescent="0.25">
      <c r="A115" s="195"/>
      <c r="B115" s="195"/>
      <c r="C115" s="195"/>
      <c r="D115" s="195"/>
      <c r="E115" s="253"/>
      <c r="F115" s="195"/>
      <c r="G115" s="195"/>
      <c r="H115" s="195"/>
    </row>
    <row r="116" spans="1:8" x14ac:dyDescent="0.25">
      <c r="A116" s="195"/>
      <c r="B116" s="195"/>
      <c r="C116" s="195"/>
      <c r="D116" s="195"/>
      <c r="E116" s="253"/>
      <c r="F116" s="195"/>
      <c r="G116" s="195"/>
      <c r="H116" s="195"/>
    </row>
  </sheetData>
  <mergeCells count="5">
    <mergeCell ref="A1:E1"/>
    <mergeCell ref="A2:E2"/>
    <mergeCell ref="A3:E3"/>
    <mergeCell ref="A4:E4"/>
    <mergeCell ref="A5:E5"/>
  </mergeCells>
  <pageMargins left="0.7" right="0.7" top="0.75" bottom="0.75" header="0.3" footer="0.3"/>
  <pageSetup paperSize="9" scale="5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B5" sqref="B5"/>
    </sheetView>
  </sheetViews>
  <sheetFormatPr defaultRowHeight="15" x14ac:dyDescent="0.25"/>
  <cols>
    <col min="1" max="1" width="13.5703125" customWidth="1"/>
    <col min="2" max="2" width="16.7109375" customWidth="1"/>
    <col min="3" max="3" width="16.28515625" customWidth="1"/>
    <col min="4" max="4" width="11.140625" customWidth="1"/>
  </cols>
  <sheetData>
    <row r="1" spans="1:5" ht="15.75" x14ac:dyDescent="0.25">
      <c r="A1" s="334" t="s">
        <v>545</v>
      </c>
      <c r="B1" s="334"/>
      <c r="C1" s="334"/>
      <c r="D1" s="334"/>
      <c r="E1" s="334"/>
    </row>
    <row r="2" spans="1:5" ht="15.75" x14ac:dyDescent="0.25">
      <c r="A2" s="327" t="s">
        <v>467</v>
      </c>
      <c r="B2" s="327"/>
      <c r="C2" s="327"/>
      <c r="D2" s="327"/>
      <c r="E2" s="327"/>
    </row>
    <row r="3" spans="1:5" ht="15.75" x14ac:dyDescent="0.25">
      <c r="A3" s="351" t="s">
        <v>564</v>
      </c>
      <c r="B3" s="351"/>
      <c r="C3" s="351"/>
      <c r="D3" s="351"/>
      <c r="E3" s="351"/>
    </row>
    <row r="7" spans="1:5" x14ac:dyDescent="0.25">
      <c r="A7" t="s">
        <v>565</v>
      </c>
    </row>
  </sheetData>
  <mergeCells count="3">
    <mergeCell ref="A1:E1"/>
    <mergeCell ref="A2:E2"/>
    <mergeCell ref="A3:E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1_M_Kiadások</vt:lpstr>
      <vt:lpstr>2_M_Bevételek</vt:lpstr>
      <vt:lpstr>3_M_Költségvetési mérleg</vt:lpstr>
      <vt:lpstr>4_M_Működési mérleg</vt:lpstr>
      <vt:lpstr>5_M_Felhalm.mérleg</vt:lpstr>
      <vt:lpstr>6_M_Felm kiad</vt:lpstr>
      <vt:lpstr>7_M_Finansz mérleg</vt:lpstr>
      <vt:lpstr>8_M_3 év</vt:lpstr>
      <vt:lpstr>9_M_Kötelező fel.</vt:lpstr>
      <vt:lpstr>10_M_Több éves kihatással járó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2024-01-29T07:44:22Z</cp:lastPrinted>
  <dcterms:created xsi:type="dcterms:W3CDTF">2021-03-14T18:22:33Z</dcterms:created>
  <dcterms:modified xsi:type="dcterms:W3CDTF">2024-01-29T07:44:43Z</dcterms:modified>
</cp:coreProperties>
</file>