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4-08-22\"/>
    </mc:Choice>
  </mc:AlternateContent>
  <bookViews>
    <workbookView xWindow="0" yWindow="0" windowWidth="28800" windowHeight="13020"/>
  </bookViews>
  <sheets>
    <sheet name="Kiadás" sheetId="1" r:id="rId1"/>
    <sheet name="Bevétel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8" i="1" l="1"/>
  <c r="I47" i="1"/>
  <c r="I43" i="1"/>
  <c r="I38" i="1"/>
  <c r="I26" i="1"/>
  <c r="F26" i="1"/>
  <c r="F38" i="1"/>
  <c r="F43" i="1"/>
  <c r="F47" i="1"/>
  <c r="J73" i="2" l="1"/>
  <c r="G73" i="2"/>
  <c r="J16" i="2"/>
  <c r="G16" i="2"/>
  <c r="G28" i="1" l="1"/>
  <c r="D16" i="2"/>
  <c r="I74" i="2" l="1"/>
  <c r="H74" i="2"/>
  <c r="F74" i="2"/>
  <c r="E74" i="2"/>
  <c r="D74" i="2"/>
  <c r="I71" i="2"/>
  <c r="H71" i="2"/>
  <c r="F71" i="2"/>
  <c r="E71" i="2"/>
  <c r="D71" i="2"/>
  <c r="I65" i="2"/>
  <c r="H65" i="2"/>
  <c r="F65" i="2"/>
  <c r="E65" i="2"/>
  <c r="D65" i="2"/>
  <c r="I59" i="2"/>
  <c r="H59" i="2"/>
  <c r="F59" i="2"/>
  <c r="E59" i="2"/>
  <c r="D59" i="2"/>
  <c r="H50" i="2"/>
  <c r="D50" i="2"/>
  <c r="D53" i="2" s="1"/>
  <c r="I47" i="2"/>
  <c r="I53" i="2" s="1"/>
  <c r="H47" i="2"/>
  <c r="H53" i="2" s="1"/>
  <c r="G47" i="2"/>
  <c r="F47" i="2"/>
  <c r="F53" i="2" s="1"/>
  <c r="E47" i="2"/>
  <c r="E53" i="2" s="1"/>
  <c r="D47" i="2"/>
  <c r="D35" i="2"/>
  <c r="D37" i="2" s="1"/>
  <c r="D26" i="2"/>
  <c r="D23" i="2"/>
  <c r="I17" i="2"/>
  <c r="H17" i="2"/>
  <c r="F17" i="2"/>
  <c r="E17" i="2"/>
  <c r="D11" i="2"/>
  <c r="D17" i="2" s="1"/>
  <c r="H98" i="1"/>
  <c r="E98" i="1"/>
  <c r="D98" i="1"/>
  <c r="C98" i="1"/>
  <c r="H88" i="1"/>
  <c r="E88" i="1"/>
  <c r="D88" i="1"/>
  <c r="C88" i="1"/>
  <c r="H83" i="1"/>
  <c r="E83" i="1"/>
  <c r="D83" i="1"/>
  <c r="C83" i="1"/>
  <c r="H75" i="1"/>
  <c r="G75" i="1"/>
  <c r="E75" i="1"/>
  <c r="D75" i="1"/>
  <c r="C75" i="1"/>
  <c r="H63" i="1"/>
  <c r="G63" i="1"/>
  <c r="E63" i="1"/>
  <c r="D63" i="1"/>
  <c r="C63" i="1"/>
  <c r="H58" i="1"/>
  <c r="G58" i="1"/>
  <c r="E58" i="1"/>
  <c r="D58" i="1"/>
  <c r="C58" i="1"/>
  <c r="H48" i="1"/>
  <c r="G48" i="1"/>
  <c r="E48" i="1"/>
  <c r="D48" i="1"/>
  <c r="C48" i="1"/>
  <c r="F48" i="1" s="1"/>
  <c r="H42" i="1"/>
  <c r="E42" i="1"/>
  <c r="D42" i="1"/>
  <c r="C42" i="1"/>
  <c r="H39" i="1"/>
  <c r="G39" i="1"/>
  <c r="E39" i="1"/>
  <c r="D39" i="1"/>
  <c r="C39" i="1"/>
  <c r="H31" i="1"/>
  <c r="E31" i="1"/>
  <c r="D31" i="1"/>
  <c r="C31" i="1"/>
  <c r="H28" i="1"/>
  <c r="E28" i="1"/>
  <c r="F28" i="1" s="1"/>
  <c r="D28" i="1"/>
  <c r="C28" i="1"/>
  <c r="H22" i="1"/>
  <c r="H23" i="1" s="1"/>
  <c r="D22" i="1"/>
  <c r="D23" i="1" s="1"/>
  <c r="G22" i="1"/>
  <c r="G23" i="1" s="1"/>
  <c r="C19" i="1"/>
  <c r="C22" i="1" s="1"/>
  <c r="C23" i="1" s="1"/>
  <c r="H18" i="1"/>
  <c r="E18" i="1"/>
  <c r="D18" i="1"/>
  <c r="C18" i="1"/>
  <c r="I39" i="1" l="1"/>
  <c r="I28" i="1"/>
  <c r="I48" i="1"/>
  <c r="F39" i="1"/>
  <c r="J74" i="2"/>
  <c r="G74" i="2"/>
  <c r="G17" i="2"/>
  <c r="H72" i="2"/>
  <c r="H75" i="2" s="1"/>
  <c r="D49" i="1"/>
  <c r="I72" i="2"/>
  <c r="E72" i="2"/>
  <c r="G49" i="1"/>
  <c r="E49" i="1"/>
  <c r="C49" i="1"/>
  <c r="F72" i="2"/>
  <c r="G72" i="2" s="1"/>
  <c r="D72" i="2"/>
  <c r="D75" i="2" s="1"/>
  <c r="J17" i="2"/>
  <c r="G24" i="1"/>
  <c r="E22" i="1"/>
  <c r="C24" i="1"/>
  <c r="H24" i="1"/>
  <c r="E24" i="1"/>
  <c r="H49" i="1"/>
  <c r="I49" i="1" l="1"/>
  <c r="F49" i="1"/>
  <c r="J72" i="2"/>
  <c r="E75" i="2"/>
  <c r="D99" i="1"/>
  <c r="I75" i="2"/>
  <c r="C99" i="1"/>
  <c r="G99" i="1"/>
  <c r="H76" i="2" s="1"/>
  <c r="F75" i="2"/>
  <c r="G75" i="2" s="1"/>
  <c r="H99" i="1"/>
  <c r="E23" i="1"/>
  <c r="E76" i="2" l="1"/>
  <c r="I99" i="1"/>
  <c r="D76" i="2"/>
  <c r="F99" i="1"/>
  <c r="J75" i="2"/>
  <c r="I76" i="2"/>
  <c r="E99" i="1"/>
  <c r="F76" i="2" l="1"/>
</calcChain>
</file>

<file path=xl/sharedStrings.xml><?xml version="1.0" encoding="utf-8"?>
<sst xmlns="http://schemas.openxmlformats.org/spreadsheetml/2006/main" count="419" uniqueCount="408">
  <si>
    <t>Adatok Ft-ban</t>
  </si>
  <si>
    <t>Rovat megnevezése</t>
  </si>
  <si>
    <t>Rovat
száma</t>
  </si>
  <si>
    <t>Eredeti ei.</t>
  </si>
  <si>
    <t>Módosított ei.</t>
  </si>
  <si>
    <t xml:space="preserve">Teljesítés </t>
  </si>
  <si>
    <t>Teljesítés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</si>
  <si>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</si>
  <si>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</si>
  <si>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</si>
  <si>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</si>
  <si>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</si>
  <si>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</si>
  <si>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</si>
  <si>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</si>
  <si>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</si>
  <si>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</si>
  <si>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</si>
  <si>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</si>
  <si>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</si>
  <si>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</si>
  <si>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</si>
  <si>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</si>
  <si>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</si>
  <si>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</si>
  <si>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</si>
  <si>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</si>
  <si>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</si>
  <si>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</si>
  <si>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</si>
  <si>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</si>
  <si>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Foglalkoztatottak egyéb személyi juttatásai</t>
  </si>
  <si>
    <t>K1113</t>
  </si>
  <si>
    <t>Foglalkoztatottak személyi juttatásai (=01+…+13) K11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</si>
  <si>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</si>
  <si>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</si>
  <si>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</si>
  <si>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</si>
  <si>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</si>
  <si>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</si>
  <si>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</si>
  <si>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Külső személyi juttatások (=15+16+17) K12</t>
  </si>
  <si>
    <t>K12</t>
  </si>
  <si>
    <t>Személyi juttatások (=14+18)</t>
  </si>
  <si>
    <t>K1</t>
  </si>
  <si>
    <t xml:space="preserve">Munkaadókat terhelő járulékok és szociális hozzájárulási adó                                                                            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</si>
  <si>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</si>
  <si>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</si>
  <si>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</si>
  <si>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</si>
  <si>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</si>
  <si>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</si>
  <si>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</si>
  <si>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Készletbeszerzés (=21+22+23) K31</t>
  </si>
  <si>
    <t>K31</t>
  </si>
  <si>
    <t>Informatikai szolgáltatások igénybevétele</t>
  </si>
  <si>
    <t>K321</t>
  </si>
  <si>
    <t>Egyéb kommunikációs szolgáltatások</t>
  </si>
  <si>
    <t>K322</t>
  </si>
  <si>
    <t>Kommunikációs szolgáltatások (=25+26) K32</t>
  </si>
  <si>
    <t>K32</t>
  </si>
  <si>
    <t>Közüzemi díjak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</si>
  <si>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</si>
  <si>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</si>
  <si>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</si>
  <si>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</si>
  <si>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</si>
  <si>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</si>
  <si>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</si>
  <si>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Közvetített szolgáltatások</t>
  </si>
  <si>
    <t>K335</t>
  </si>
  <si>
    <t xml:space="preserve">Szakmai tevékenységet segítő szolgáltatások </t>
  </si>
  <si>
    <t>K336</t>
  </si>
  <si>
    <t>Egyéb szolgáltatások</t>
  </si>
  <si>
    <t>K337</t>
  </si>
  <si>
    <t>Szolgáltatási kiadások (=28+…+34) K33</t>
  </si>
  <si>
    <t>K33</t>
  </si>
  <si>
    <t>Kiküldetések kiadásai</t>
  </si>
  <si>
    <t>K341</t>
  </si>
  <si>
    <t>Reklám- és propagandakiadások</t>
  </si>
  <si>
    <t>K342</t>
  </si>
  <si>
    <t>Kiküldetések, reklám- és propagandakiadások (=36+37)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</si>
  <si>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</si>
  <si>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</si>
  <si>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</si>
  <si>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</si>
  <si>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</si>
  <si>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 xml:space="preserve">Kamatkiadások </t>
  </si>
  <si>
    <t>K353</t>
  </si>
  <si>
    <t>Egyéb pénzügyi műveletek kiadásai</t>
  </si>
  <si>
    <t>K354</t>
  </si>
  <si>
    <t>Egyéb dologi kiadások</t>
  </si>
  <si>
    <t>K355</t>
  </si>
  <si>
    <t>Különféle befizetések és egyéb dologi kiadások (=39+…+43)</t>
  </si>
  <si>
    <t>K35</t>
  </si>
  <si>
    <t>Dologi kiadások (=24+27+35+38+44)</t>
  </si>
  <si>
    <t>K3</t>
  </si>
  <si>
    <t>Társadalombiztosítási ellátások</t>
  </si>
  <si>
    <t>K41</t>
  </si>
  <si>
    <t>Családi támogatások</t>
  </si>
  <si>
    <t>K42</t>
  </si>
  <si>
    <t>Pénzbeli kárpótlások, kártérítések</t>
  </si>
  <si>
    <t>K43</t>
  </si>
  <si>
    <t>Betegséggel kapcsolatos (nem társadalombiztosítási) ellátások</t>
  </si>
  <si>
    <t>K44</t>
  </si>
  <si>
    <t>Foglalkoztatással, munkanélküliséggel kapcsolatos ellátások</t>
  </si>
  <si>
    <t>K45</t>
  </si>
  <si>
    <t>Lakhatással kapcsolatos ellátások</t>
  </si>
  <si>
    <t>K46</t>
  </si>
  <si>
    <t>Intézményi ellátottak pénzbeli juttatásai</t>
  </si>
  <si>
    <t>K47</t>
  </si>
  <si>
    <t>Egyéb nem intézményi ellátások</t>
  </si>
  <si>
    <t>K48</t>
  </si>
  <si>
    <t>Ellátottak pénzbeli juttatásai (=46+...+53)</t>
  </si>
  <si>
    <t>K4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</si>
  <si>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</si>
  <si>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</si>
  <si>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</si>
  <si>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</si>
  <si>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</si>
  <si>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</si>
  <si>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</si>
  <si>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</si>
  <si>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</si>
  <si>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</si>
  <si>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</si>
  <si>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</si>
  <si>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</si>
  <si>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</si>
  <si>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</si>
  <si>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</si>
  <si>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</si>
  <si>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</si>
  <si>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</si>
  <si>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</si>
  <si>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</si>
  <si>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</si>
  <si>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</si>
  <si>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</si>
  <si>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</si>
  <si>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</si>
  <si>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</si>
  <si>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</si>
  <si>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</si>
  <si>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</si>
  <si>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</si>
  <si>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</si>
  <si>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</si>
  <si>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</si>
  <si>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</si>
  <si>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</si>
  <si>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</si>
  <si>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</si>
  <si>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</si>
  <si>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</si>
  <si>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</si>
  <si>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</si>
  <si>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</si>
  <si>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</si>
  <si>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</si>
  <si>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</si>
  <si>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</si>
  <si>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</si>
  <si>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</si>
  <si>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</si>
  <si>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</si>
  <si>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</si>
  <si>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</si>
  <si>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</si>
  <si>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</si>
  <si>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</si>
  <si>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</si>
  <si>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</si>
  <si>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</si>
  <si>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</si>
  <si>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</si>
  <si>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</si>
  <si>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</si>
  <si>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</si>
  <si>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</si>
  <si>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</si>
  <si>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</si>
  <si>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</si>
  <si>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</si>
  <si>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</si>
  <si>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</si>
  <si>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</si>
  <si>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</si>
  <si>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</si>
  <si>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</si>
  <si>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</si>
  <si>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</si>
  <si>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</si>
  <si>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</si>
  <si>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</si>
  <si>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</si>
  <si>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</si>
  <si>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Sor-
szám</t>
  </si>
  <si>
    <t>01</t>
  </si>
  <si>
    <t>Helyi önkormányzatok működésének általános támogatása</t>
  </si>
  <si>
    <t>B111</t>
  </si>
  <si>
    <t>02</t>
  </si>
  <si>
    <t>Települési önkormányzatok egyes köznevelési feladatainak támogatása</t>
  </si>
  <si>
    <t>B112</t>
  </si>
  <si>
    <t>03</t>
  </si>
  <si>
    <t>Települési önkormányzatok szociális gyermekjóléti és gyermekétkeztetési feladatainak támogatása</t>
  </si>
  <si>
    <t>B113</t>
  </si>
  <si>
    <t>04</t>
  </si>
  <si>
    <t>Települési önkormányzatok kulturális feladatainak támogatása</t>
  </si>
  <si>
    <t>B114</t>
  </si>
  <si>
    <t>05</t>
  </si>
  <si>
    <t>Működési célú költségvetési támogatások és kiegészítő támogatások</t>
  </si>
  <si>
    <t>B115</t>
  </si>
  <si>
    <t>06</t>
  </si>
  <si>
    <t>Elszámolásból származó bevételek</t>
  </si>
  <si>
    <t>B116</t>
  </si>
  <si>
    <t>07</t>
  </si>
  <si>
    <t>Önkormányzatok működési támogatásai (=01+…+06)</t>
  </si>
  <si>
    <t>B11</t>
  </si>
  <si>
    <t>08</t>
  </si>
  <si>
    <t>Elvonások és befizetések bevételei</t>
  </si>
  <si>
    <t>B12</t>
  </si>
  <si>
    <t>09</t>
  </si>
  <si>
    <t>Működési célú garancia- és kezességvállalásból származó megtérülések államháztartáson belülről</t>
  </si>
  <si>
    <t>B13</t>
  </si>
  <si>
    <t>10</t>
  </si>
  <si>
    <t>Működési célú visszatérítendő támogatások, kölcsönök visszatérülése államháztartáson belülről</t>
  </si>
  <si>
    <t>B14</t>
  </si>
  <si>
    <t>11</t>
  </si>
  <si>
    <t>Működési célú visszatérítendő támogatások, kölcsönök igénybevétele államháztartáson belülről</t>
  </si>
  <si>
    <t>B15</t>
  </si>
  <si>
    <t>12</t>
  </si>
  <si>
    <t>Egyéb működési célú támogatások bevételei államháztartáson belülről (központi ezelésű előirányzatok)</t>
  </si>
  <si>
    <t>B16</t>
  </si>
  <si>
    <t>13</t>
  </si>
  <si>
    <t>Működési célú támogatások államháztartáson belülről (=07+…+12)</t>
  </si>
  <si>
    <t>B1</t>
  </si>
  <si>
    <t>14</t>
  </si>
  <si>
    <t>Felhalmozási célú önkormányzati támogatások</t>
  </si>
  <si>
    <t>B21</t>
  </si>
  <si>
    <t>15</t>
  </si>
  <si>
    <t>Felhalmozási célú garancia- és kezességvállalásból származó megtérülések államháztartáson belülről</t>
  </si>
  <si>
    <t>B22</t>
  </si>
  <si>
    <t>16</t>
  </si>
  <si>
    <t>Felhalmozási célú visszatérítendő támogatások, kölcsönök visszatérülése államháztartáson belülről</t>
  </si>
  <si>
    <t>B23</t>
  </si>
  <si>
    <t>17</t>
  </si>
  <si>
    <t>Felhalmozási célú visszatérítendő támogatások, kölcsönök igénybevétele államháztartáson belülről</t>
  </si>
  <si>
    <t>B24</t>
  </si>
  <si>
    <t>18</t>
  </si>
  <si>
    <t>Egyéb felhalmozási célú támogatások bevételei államháztartáson belülről</t>
  </si>
  <si>
    <t>B25</t>
  </si>
  <si>
    <t>19</t>
  </si>
  <si>
    <t>Felhalmozási célú támogatások államháztartáson belülről (=14+…+18)</t>
  </si>
  <si>
    <t>B2</t>
  </si>
  <si>
    <t>20</t>
  </si>
  <si>
    <t>Magánszemélyek jövedelemadói</t>
  </si>
  <si>
    <t>B311</t>
  </si>
  <si>
    <t>21</t>
  </si>
  <si>
    <t xml:space="preserve">Társaságok jövedelemadói </t>
  </si>
  <si>
    <t>B312</t>
  </si>
  <si>
    <t>22</t>
  </si>
  <si>
    <t>Jövedelemadók (=20+21)</t>
  </si>
  <si>
    <t>B31</t>
  </si>
  <si>
    <t>23</t>
  </si>
  <si>
    <t>Szociális hozzájárulási adó és járulékok</t>
  </si>
  <si>
    <t>B32</t>
  </si>
  <si>
    <t>24</t>
  </si>
  <si>
    <t>Bérhez és foglalkoztatáshoz kapcsolódó adók</t>
  </si>
  <si>
    <t>B33</t>
  </si>
  <si>
    <t>25</t>
  </si>
  <si>
    <t xml:space="preserve">Vagyoni tipusú adók </t>
  </si>
  <si>
    <t>B34</t>
  </si>
  <si>
    <t>26</t>
  </si>
  <si>
    <t xml:space="preserve">Értékesítési és forgalmi adók </t>
  </si>
  <si>
    <t>B351</t>
  </si>
  <si>
    <t>27</t>
  </si>
  <si>
    <t xml:space="preserve">Fogyasztási adók </t>
  </si>
  <si>
    <t>B352</t>
  </si>
  <si>
    <t>28</t>
  </si>
  <si>
    <t xml:space="preserve">Pénzügyi monopóliumok nyereségét terhelő adók </t>
  </si>
  <si>
    <t>B353</t>
  </si>
  <si>
    <t>29</t>
  </si>
  <si>
    <t>Gépjárműadók</t>
  </si>
  <si>
    <t>B354</t>
  </si>
  <si>
    <t>30</t>
  </si>
  <si>
    <t xml:space="preserve">Egyéb áruhasználati és szolgáltatási adók </t>
  </si>
  <si>
    <t>B355</t>
  </si>
  <si>
    <t>31</t>
  </si>
  <si>
    <t xml:space="preserve">Termékek és szolgáltatások adói (=26+…+30) </t>
  </si>
  <si>
    <t>B35</t>
  </si>
  <si>
    <t>32</t>
  </si>
  <si>
    <t xml:space="preserve">Egyéb közhatalmi bevételek </t>
  </si>
  <si>
    <t>B36</t>
  </si>
  <si>
    <t>33</t>
  </si>
  <si>
    <t>Közhatalmi bevételek (=22+...+25+31+32)</t>
  </si>
  <si>
    <t>B3</t>
  </si>
  <si>
    <t>34</t>
  </si>
  <si>
    <t>Készletértékesítés ellenértéke</t>
  </si>
  <si>
    <t>B401</t>
  </si>
  <si>
    <t>35</t>
  </si>
  <si>
    <t>Szolgáltatások ellenértéke</t>
  </si>
  <si>
    <t>B402</t>
  </si>
  <si>
    <t>36</t>
  </si>
  <si>
    <t>Közvetített szolgáltatások ellenértéke</t>
  </si>
  <si>
    <t>B403</t>
  </si>
  <si>
    <t>37</t>
  </si>
  <si>
    <t>Tulajdonosi bevételek</t>
  </si>
  <si>
    <t>B404</t>
  </si>
  <si>
    <t>38</t>
  </si>
  <si>
    <t>Ellátási díjak</t>
  </si>
  <si>
    <t>B405</t>
  </si>
  <si>
    <t>39</t>
  </si>
  <si>
    <t>Kiszámlázott általános forgalmi adó</t>
  </si>
  <si>
    <t>B406</t>
  </si>
  <si>
    <t>40</t>
  </si>
  <si>
    <t>Általános forgalmi adó visszatérítése</t>
  </si>
  <si>
    <t>B407</t>
  </si>
  <si>
    <t>41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</si>
  <si>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</si>
  <si>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</si>
  <si>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</si>
  <si>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</si>
  <si>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</si>
  <si>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</si>
  <si>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</si>
  <si>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</si>
  <si>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</si>
  <si>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</si>
  <si>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46</t>
  </si>
  <si>
    <t>Egyéb pénzügyi műveletek bevételei (=44+45)</t>
  </si>
  <si>
    <t>B409</t>
  </si>
  <si>
    <t>47</t>
  </si>
  <si>
    <t>Biztosító által fizetett kártérítés</t>
  </si>
  <si>
    <t>B410</t>
  </si>
  <si>
    <t>48</t>
  </si>
  <si>
    <t>Egyéb működési bevételek</t>
  </si>
  <si>
    <t>B411</t>
  </si>
  <si>
    <t>49</t>
  </si>
  <si>
    <t>Működési bevételek (=34+…+40+43+46+...+48)</t>
  </si>
  <si>
    <t>B4</t>
  </si>
  <si>
    <t>50</t>
  </si>
  <si>
    <t>Immateriális javak értékesítése</t>
  </si>
  <si>
    <t>B51</t>
  </si>
  <si>
    <t>51</t>
  </si>
  <si>
    <t>Ingatlanok értékesítése</t>
  </si>
  <si>
    <t>B52</t>
  </si>
  <si>
    <t>52</t>
  </si>
  <si>
    <t>Egyéb tárgyi eszközök értékesítése</t>
  </si>
  <si>
    <t>B53</t>
  </si>
  <si>
    <t>53</t>
  </si>
  <si>
    <t>Részesedések értékesítése</t>
  </si>
  <si>
    <t>B54</t>
  </si>
  <si>
    <t>54</t>
  </si>
  <si>
    <t>Részesedések megszűnéséhez kapcsolódó bevételek</t>
  </si>
  <si>
    <t>B55</t>
  </si>
  <si>
    <t>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</si>
  <si>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</si>
  <si>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</si>
  <si>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</si>
  <si>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</si>
  <si>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</si>
  <si>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</si>
  <si>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</si>
  <si>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</si>
  <si>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</si>
  <si>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</si>
  <si>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</si>
  <si>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</si>
  <si>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</si>
  <si>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</si>
  <si>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</si>
  <si>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</si>
  <si>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</si>
  <si>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</si>
  <si>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</si>
  <si>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</si>
  <si>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</si>
  <si>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</si>
  <si>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</si>
  <si>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</si>
  <si>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</si>
  <si>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</si>
  <si>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</si>
  <si>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</si>
  <si>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</si>
  <si>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</si>
  <si>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</si>
  <si>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</si>
  <si>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</si>
  <si>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</si>
  <si>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</si>
  <si>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</si>
  <si>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</si>
  <si>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</si>
  <si>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</si>
  <si>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</si>
  <si>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</si>
  <si>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</si>
  <si>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</si>
  <si>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</si>
  <si>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</si>
  <si>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</si>
  <si>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</si>
  <si>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t>SÜLYSÁPI ROMA NEMZETISÉGI ÖNKORMÁNYZAT 2024.I. FÉLÉV KÖLTSÉGVETÉSI KIADÁSOK</t>
  </si>
  <si>
    <t>2024.06.30-i realizálás az eredeti előir-hoz képest</t>
  </si>
  <si>
    <t>2024.07.31-i realizálás a félévi módosított előir-hoz képest</t>
  </si>
  <si>
    <t>SÜLYSÁPI ROMA NEMZETISÉGI ÖNKORMÁNYZAT 2024.I. FÉLÉV KÖLTSÉGVETÉSI BEVÉTELEK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</si>
</sst>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H_U_F_-;\-* #,##0.00\ _H_U_F_-;_-* &quot;-&quot;??\ _H_U_F_-;_-@_-"/>
    <numFmt numFmtId="165" formatCode="\ ##########"/>
    <numFmt numFmtId="166" formatCode="0__"/>
    <numFmt numFmtId="167" formatCode="_-* #,##0\ _F_t_-;\-* #,##0\ _F_t_-;_-* &quot;-&quot;??\ _F_t_-;_-@_-"/>
    <numFmt numFmtId="168" formatCode="00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b/>
      <sz val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indexed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8" fillId="0" borderId="0"/>
  </cellStyleXfs>
  <cellXfs count="148">
    <xf numFmtId="0" fontId="0" fillId="0" borderId="0" xfId="0"/>
    <xf numFmtId="0" fontId="0" fillId="0" borderId="0" xfId="0" applyAlignment="1">
      <alignment horizontal="right"/>
    </xf>
    <xf numFmtId="0" fontId="2" fillId="3" borderId="5" xfId="3" applyFont="1" applyFill="1" applyBorder="1" applyAlignment="1">
      <alignment horizontal="center" vertical="center" shrinkToFit="1"/>
    </xf>
    <xf numFmtId="0" fontId="2" fillId="3" borderId="6" xfId="3" applyFont="1" applyFill="1" applyBorder="1" applyAlignment="1">
      <alignment horizontal="center" vertical="center" shrinkToFit="1"/>
    </xf>
    <xf numFmtId="0" fontId="2" fillId="3" borderId="7" xfId="3" applyFont="1" applyFill="1" applyBorder="1" applyAlignment="1">
      <alignment horizontal="center" vertical="center" shrinkToFit="1"/>
    </xf>
    <xf numFmtId="0" fontId="2" fillId="0" borderId="5" xfId="3" applyFont="1" applyBorder="1" applyAlignment="1">
      <alignment horizontal="center" vertical="center" shrinkToFit="1"/>
    </xf>
    <xf numFmtId="0" fontId="2" fillId="0" borderId="6" xfId="3" applyFont="1" applyBorder="1" applyAlignment="1">
      <alignment horizontal="center" vertical="center" shrinkToFit="1"/>
    </xf>
    <xf numFmtId="14" fontId="2" fillId="3" borderId="10" xfId="3" applyNumberFormat="1" applyFont="1" applyFill="1" applyBorder="1" applyAlignment="1">
      <alignment horizontal="center" vertical="center" shrinkToFit="1"/>
    </xf>
    <xf numFmtId="14" fontId="2" fillId="3" borderId="8" xfId="3" applyNumberFormat="1" applyFont="1" applyFill="1" applyBorder="1" applyAlignment="1">
      <alignment horizontal="center" vertical="center" shrinkToFit="1"/>
    </xf>
    <xf numFmtId="14" fontId="2" fillId="3" borderId="11" xfId="3" applyNumberFormat="1" applyFont="1" applyFill="1" applyBorder="1" applyAlignment="1">
      <alignment horizontal="center" vertical="center" shrinkToFit="1"/>
    </xf>
    <xf numFmtId="14" fontId="2" fillId="0" borderId="10" xfId="3" applyNumberFormat="1" applyFont="1" applyBorder="1" applyAlignment="1">
      <alignment horizontal="center" vertical="center" shrinkToFit="1"/>
    </xf>
    <xf numFmtId="14" fontId="2" fillId="0" borderId="8" xfId="3" applyNumberFormat="1" applyFont="1" applyBorder="1" applyAlignment="1">
      <alignment horizontal="center" vertical="center" shrinkToFit="1"/>
    </xf>
    <xf numFmtId="0" fontId="6" fillId="0" borderId="13" xfId="3" applyFont="1" applyFill="1" applyBorder="1" applyAlignment="1">
      <alignment vertical="center"/>
    </xf>
    <xf numFmtId="0" fontId="6" fillId="0" borderId="14" xfId="3" applyNumberFormat="1" applyFont="1" applyFill="1" applyBorder="1" applyAlignment="1">
      <alignment vertical="center"/>
    </xf>
    <xf numFmtId="3" fontId="6" fillId="0" borderId="15" xfId="3" applyNumberFormat="1" applyFont="1" applyFill="1" applyBorder="1" applyAlignment="1">
      <alignment vertical="center"/>
    </xf>
    <xf numFmtId="3" fontId="6" fillId="0" borderId="13" xfId="3" applyNumberFormat="1" applyFont="1" applyFill="1" applyBorder="1" applyAlignment="1">
      <alignment vertical="center"/>
    </xf>
    <xf numFmtId="3" fontId="6" fillId="0" borderId="16" xfId="3" applyNumberFormat="1" applyFont="1" applyFill="1" applyBorder="1" applyAlignment="1">
      <alignment vertical="center"/>
    </xf>
    <xf numFmtId="3" fontId="6" fillId="0" borderId="17" xfId="3" applyNumberFormat="1" applyFont="1" applyFill="1" applyBorder="1" applyAlignment="1">
      <alignment vertical="center"/>
    </xf>
    <xf numFmtId="0" fontId="6" fillId="0" borderId="18" xfId="3" applyFont="1" applyFill="1" applyBorder="1" applyAlignment="1">
      <alignment vertical="center"/>
    </xf>
    <xf numFmtId="165" fontId="6" fillId="0" borderId="19" xfId="3" applyNumberFormat="1" applyFont="1" applyFill="1" applyBorder="1" applyAlignment="1">
      <alignment vertical="center"/>
    </xf>
    <xf numFmtId="3" fontId="6" fillId="0" borderId="20" xfId="3" applyNumberFormat="1" applyFont="1" applyFill="1" applyBorder="1" applyAlignment="1">
      <alignment vertical="center"/>
    </xf>
    <xf numFmtId="3" fontId="6" fillId="0" borderId="18" xfId="3" applyNumberFormat="1" applyFont="1" applyFill="1" applyBorder="1" applyAlignment="1">
      <alignment vertical="center"/>
    </xf>
    <xf numFmtId="3" fontId="6" fillId="0" borderId="21" xfId="3" applyNumberFormat="1" applyFont="1" applyFill="1" applyBorder="1" applyAlignment="1">
      <alignment vertical="center"/>
    </xf>
    <xf numFmtId="3" fontId="6" fillId="0" borderId="22" xfId="3" applyNumberFormat="1" applyFont="1" applyFill="1" applyBorder="1" applyAlignment="1">
      <alignment vertical="center"/>
    </xf>
    <xf numFmtId="0" fontId="6" fillId="0" borderId="18" xfId="3" applyFont="1" applyFill="1" applyBorder="1" applyAlignment="1">
      <alignment vertical="center" wrapText="1"/>
    </xf>
    <xf numFmtId="0" fontId="6" fillId="0" borderId="18" xfId="3" applyFont="1" applyFill="1" applyBorder="1" applyAlignment="1">
      <alignment horizontal="left" vertical="center" wrapText="1"/>
    </xf>
    <xf numFmtId="0" fontId="7" fillId="0" borderId="18" xfId="3" applyFont="1" applyFill="1" applyBorder="1" applyAlignment="1">
      <alignment vertical="center" wrapText="1"/>
    </xf>
    <xf numFmtId="165" fontId="7" fillId="0" borderId="19" xfId="3" applyNumberFormat="1" applyFont="1" applyFill="1" applyBorder="1" applyAlignment="1">
      <alignment vertical="center"/>
    </xf>
    <xf numFmtId="3" fontId="9" fillId="2" borderId="20" xfId="4" applyNumberFormat="1" applyFont="1" applyFill="1" applyBorder="1" applyAlignment="1">
      <alignment vertical="center" wrapText="1"/>
    </xf>
    <xf numFmtId="3" fontId="9" fillId="2" borderId="18" xfId="4" applyNumberFormat="1" applyFont="1" applyFill="1" applyBorder="1" applyAlignment="1">
      <alignment vertical="center" wrapText="1"/>
    </xf>
    <xf numFmtId="3" fontId="9" fillId="2" borderId="21" xfId="4" applyNumberFormat="1" applyFont="1" applyFill="1" applyBorder="1" applyAlignment="1">
      <alignment vertical="center" wrapText="1"/>
    </xf>
    <xf numFmtId="3" fontId="9" fillId="2" borderId="22" xfId="4" applyNumberFormat="1" applyFont="1" applyFill="1" applyBorder="1" applyAlignment="1">
      <alignment vertical="center" wrapText="1"/>
    </xf>
    <xf numFmtId="9" fontId="6" fillId="0" borderId="22" xfId="2" applyNumberFormat="1" applyFont="1" applyFill="1" applyBorder="1" applyAlignment="1">
      <alignment vertical="center"/>
    </xf>
    <xf numFmtId="0" fontId="6" fillId="0" borderId="18" xfId="3" applyFont="1" applyFill="1" applyBorder="1" applyAlignment="1">
      <alignment horizontal="left" vertical="center"/>
    </xf>
    <xf numFmtId="0" fontId="7" fillId="0" borderId="18" xfId="3" applyFont="1" applyFill="1" applyBorder="1" applyAlignment="1">
      <alignment horizontal="left" vertical="center" wrapText="1"/>
    </xf>
    <xf numFmtId="9" fontId="9" fillId="2" borderId="22" xfId="2" applyFont="1" applyFill="1" applyBorder="1" applyAlignment="1">
      <alignment vertical="center" wrapText="1"/>
    </xf>
    <xf numFmtId="0" fontId="4" fillId="0" borderId="23" xfId="3" applyFont="1" applyFill="1" applyBorder="1" applyAlignment="1">
      <alignment vertical="center" wrapText="1"/>
    </xf>
    <xf numFmtId="165" fontId="4" fillId="0" borderId="24" xfId="3" applyNumberFormat="1" applyFont="1" applyFill="1" applyBorder="1" applyAlignment="1">
      <alignment vertical="center"/>
    </xf>
    <xf numFmtId="3" fontId="2" fillId="2" borderId="25" xfId="4" applyNumberFormat="1" applyFont="1" applyFill="1" applyBorder="1" applyAlignment="1">
      <alignment vertical="center" wrapText="1"/>
    </xf>
    <xf numFmtId="3" fontId="2" fillId="2" borderId="23" xfId="4" applyNumberFormat="1" applyFont="1" applyFill="1" applyBorder="1" applyAlignment="1">
      <alignment vertical="center" wrapText="1"/>
    </xf>
    <xf numFmtId="3" fontId="2" fillId="2" borderId="26" xfId="4" applyNumberFormat="1" applyFont="1" applyFill="1" applyBorder="1" applyAlignment="1">
      <alignment vertical="center" wrapText="1"/>
    </xf>
    <xf numFmtId="9" fontId="2" fillId="2" borderId="27" xfId="2" applyFont="1" applyFill="1" applyBorder="1" applyAlignment="1">
      <alignment vertical="center" wrapText="1"/>
    </xf>
    <xf numFmtId="0" fontId="4" fillId="0" borderId="28" xfId="3" applyFont="1" applyFill="1" applyBorder="1" applyAlignment="1">
      <alignment horizontal="left" vertical="center" wrapText="1"/>
    </xf>
    <xf numFmtId="165" fontId="4" fillId="0" borderId="29" xfId="3" applyNumberFormat="1" applyFont="1" applyFill="1" applyBorder="1" applyAlignment="1">
      <alignment vertical="center"/>
    </xf>
    <xf numFmtId="3" fontId="2" fillId="2" borderId="30" xfId="4" applyNumberFormat="1" applyFont="1" applyFill="1" applyBorder="1" applyAlignment="1">
      <alignment vertical="center" wrapText="1"/>
    </xf>
    <xf numFmtId="3" fontId="2" fillId="2" borderId="28" xfId="4" applyNumberFormat="1" applyFont="1" applyFill="1" applyBorder="1" applyAlignment="1">
      <alignment vertical="center" wrapText="1"/>
    </xf>
    <xf numFmtId="3" fontId="2" fillId="2" borderId="31" xfId="4" applyNumberFormat="1" applyFont="1" applyFill="1" applyBorder="1" applyAlignment="1">
      <alignment vertical="center" wrapText="1"/>
    </xf>
    <xf numFmtId="9" fontId="2" fillId="2" borderId="32" xfId="2" applyFont="1" applyFill="1" applyBorder="1" applyAlignment="1">
      <alignment vertical="center" wrapText="1"/>
    </xf>
    <xf numFmtId="0" fontId="6" fillId="0" borderId="6" xfId="3" applyFont="1" applyFill="1" applyBorder="1" applyAlignment="1">
      <alignment horizontal="left" vertical="center" wrapText="1"/>
    </xf>
    <xf numFmtId="165" fontId="6" fillId="0" borderId="33" xfId="3" applyNumberFormat="1" applyFont="1" applyFill="1" applyBorder="1" applyAlignment="1">
      <alignment vertical="center"/>
    </xf>
    <xf numFmtId="3" fontId="6" fillId="0" borderId="5" xfId="3" applyNumberFormat="1" applyFont="1" applyFill="1" applyBorder="1" applyAlignment="1">
      <alignment vertical="center"/>
    </xf>
    <xf numFmtId="3" fontId="6" fillId="0" borderId="6" xfId="3" applyNumberFormat="1" applyFont="1" applyFill="1" applyBorder="1" applyAlignment="1">
      <alignment vertical="center"/>
    </xf>
    <xf numFmtId="3" fontId="6" fillId="0" borderId="7" xfId="3" applyNumberFormat="1" applyFont="1" applyFill="1" applyBorder="1" applyAlignment="1">
      <alignment vertical="center"/>
    </xf>
    <xf numFmtId="3" fontId="6" fillId="0" borderId="34" xfId="3" applyNumberFormat="1" applyFont="1" applyFill="1" applyBorder="1" applyAlignment="1">
      <alignment vertical="center"/>
    </xf>
    <xf numFmtId="0" fontId="6" fillId="5" borderId="18" xfId="3" applyFont="1" applyFill="1" applyBorder="1" applyAlignment="1">
      <alignment horizontal="left" vertical="center" wrapText="1"/>
    </xf>
    <xf numFmtId="9" fontId="6" fillId="0" borderId="22" xfId="2" applyFont="1" applyFill="1" applyBorder="1" applyAlignment="1">
      <alignment vertical="center"/>
    </xf>
    <xf numFmtId="0" fontId="8" fillId="0" borderId="18" xfId="3" applyFont="1" applyFill="1" applyBorder="1" applyAlignment="1">
      <alignment horizontal="left" vertical="center" wrapText="1"/>
    </xf>
    <xf numFmtId="0" fontId="4" fillId="0" borderId="35" xfId="3" applyFont="1" applyFill="1" applyBorder="1" applyAlignment="1">
      <alignment horizontal="left" vertical="center" wrapText="1"/>
    </xf>
    <xf numFmtId="165" fontId="4" fillId="0" borderId="36" xfId="3" applyNumberFormat="1" applyFont="1" applyFill="1" applyBorder="1" applyAlignment="1">
      <alignment vertical="center"/>
    </xf>
    <xf numFmtId="3" fontId="2" fillId="2" borderId="37" xfId="4" applyNumberFormat="1" applyFont="1" applyFill="1" applyBorder="1" applyAlignment="1">
      <alignment vertical="center" wrapText="1"/>
    </xf>
    <xf numFmtId="3" fontId="2" fillId="2" borderId="35" xfId="4" applyNumberFormat="1" applyFont="1" applyFill="1" applyBorder="1" applyAlignment="1">
      <alignment vertical="center" wrapText="1"/>
    </xf>
    <xf numFmtId="3" fontId="2" fillId="2" borderId="38" xfId="4" applyNumberFormat="1" applyFont="1" applyFill="1" applyBorder="1" applyAlignment="1">
      <alignment vertical="center" wrapText="1"/>
    </xf>
    <xf numFmtId="9" fontId="2" fillId="2" borderId="39" xfId="2" applyFont="1" applyFill="1" applyBorder="1" applyAlignment="1">
      <alignment vertical="center" wrapText="1"/>
    </xf>
    <xf numFmtId="0" fontId="8" fillId="0" borderId="13" xfId="3" applyFont="1" applyFill="1" applyBorder="1" applyAlignment="1">
      <alignment horizontal="left" vertical="center" wrapText="1"/>
    </xf>
    <xf numFmtId="165" fontId="6" fillId="0" borderId="14" xfId="3" applyNumberFormat="1" applyFont="1" applyFill="1" applyBorder="1" applyAlignment="1">
      <alignment vertical="center"/>
    </xf>
    <xf numFmtId="0" fontId="8" fillId="5" borderId="18" xfId="3" applyFont="1" applyFill="1" applyBorder="1" applyAlignment="1">
      <alignment horizontal="left" vertical="center" wrapText="1"/>
    </xf>
    <xf numFmtId="0" fontId="2" fillId="0" borderId="18" xfId="3" applyFont="1" applyFill="1" applyBorder="1" applyAlignment="1">
      <alignment horizontal="left" vertical="center" wrapText="1"/>
    </xf>
    <xf numFmtId="165" fontId="4" fillId="0" borderId="19" xfId="3" applyNumberFormat="1" applyFont="1" applyFill="1" applyBorder="1" applyAlignment="1">
      <alignment vertical="center"/>
    </xf>
    <xf numFmtId="3" fontId="8" fillId="2" borderId="20" xfId="4" applyNumberFormat="1" applyFont="1" applyFill="1" applyBorder="1" applyAlignment="1">
      <alignment vertical="center" wrapText="1"/>
    </xf>
    <xf numFmtId="3" fontId="8" fillId="2" borderId="18" xfId="4" applyNumberFormat="1" applyFont="1" applyFill="1" applyBorder="1" applyAlignment="1">
      <alignment vertical="center" wrapText="1"/>
    </xf>
    <xf numFmtId="3" fontId="8" fillId="2" borderId="21" xfId="4" applyNumberFormat="1" applyFont="1" applyFill="1" applyBorder="1" applyAlignment="1">
      <alignment vertical="center" wrapText="1"/>
    </xf>
    <xf numFmtId="3" fontId="8" fillId="2" borderId="22" xfId="4" applyNumberFormat="1" applyFont="1" applyFill="1" applyBorder="1" applyAlignment="1">
      <alignment vertical="center" wrapText="1"/>
    </xf>
    <xf numFmtId="0" fontId="8" fillId="0" borderId="18" xfId="3" applyFont="1" applyFill="1" applyBorder="1" applyAlignment="1">
      <alignment vertical="center" wrapText="1"/>
    </xf>
    <xf numFmtId="0" fontId="8" fillId="0" borderId="18" xfId="3" applyFont="1" applyFill="1" applyBorder="1" applyAlignment="1">
      <alignment vertical="center"/>
    </xf>
    <xf numFmtId="3" fontId="2" fillId="2" borderId="20" xfId="4" applyNumberFormat="1" applyFont="1" applyFill="1" applyBorder="1" applyAlignment="1">
      <alignment vertical="center" wrapText="1"/>
    </xf>
    <xf numFmtId="3" fontId="2" fillId="2" borderId="18" xfId="4" applyNumberFormat="1" applyFont="1" applyFill="1" applyBorder="1" applyAlignment="1">
      <alignment vertical="center" wrapText="1"/>
    </xf>
    <xf numFmtId="3" fontId="2" fillId="2" borderId="21" xfId="4" applyNumberFormat="1" applyFont="1" applyFill="1" applyBorder="1" applyAlignment="1">
      <alignment vertical="center" wrapText="1"/>
    </xf>
    <xf numFmtId="3" fontId="2" fillId="2" borderId="22" xfId="4" applyNumberFormat="1" applyFont="1" applyFill="1" applyBorder="1" applyAlignment="1">
      <alignment vertical="center" wrapText="1"/>
    </xf>
    <xf numFmtId="166" fontId="6" fillId="0" borderId="18" xfId="3" applyNumberFormat="1" applyFont="1" applyFill="1" applyBorder="1" applyAlignment="1">
      <alignment horizontal="left" vertical="center"/>
    </xf>
    <xf numFmtId="0" fontId="8" fillId="0" borderId="18" xfId="3" applyFont="1" applyFill="1" applyBorder="1" applyAlignment="1">
      <alignment horizontal="left" vertical="center"/>
    </xf>
    <xf numFmtId="0" fontId="4" fillId="0" borderId="18" xfId="3" applyFont="1" applyFill="1" applyBorder="1" applyAlignment="1">
      <alignment horizontal="left" vertical="center"/>
    </xf>
    <xf numFmtId="0" fontId="2" fillId="0" borderId="23" xfId="3" applyFont="1" applyFill="1" applyBorder="1" applyAlignment="1">
      <alignment horizontal="left" vertical="center" wrapText="1"/>
    </xf>
    <xf numFmtId="3" fontId="2" fillId="2" borderId="27" xfId="4" applyNumberFormat="1" applyFont="1" applyFill="1" applyBorder="1" applyAlignment="1">
      <alignment vertical="center" wrapText="1"/>
    </xf>
    <xf numFmtId="0" fontId="4" fillId="0" borderId="28" xfId="3" applyFont="1" applyFill="1" applyBorder="1" applyAlignment="1">
      <alignment horizontal="left" vertical="center"/>
    </xf>
    <xf numFmtId="3" fontId="0" fillId="0" borderId="0" xfId="0" applyNumberFormat="1"/>
    <xf numFmtId="167" fontId="0" fillId="0" borderId="0" xfId="1" applyNumberFormat="1" applyFont="1" applyAlignment="1">
      <alignment wrapText="1"/>
    </xf>
    <xf numFmtId="0" fontId="2" fillId="2" borderId="30" xfId="0" applyFont="1" applyFill="1" applyBorder="1" applyAlignment="1">
      <alignment horizontal="center" vertical="center" wrapText="1"/>
    </xf>
    <xf numFmtId="0" fontId="6" fillId="0" borderId="44" xfId="3" quotePrefix="1" applyFont="1" applyFill="1" applyBorder="1" applyAlignment="1">
      <alignment horizontal="center" vertical="center"/>
    </xf>
    <xf numFmtId="0" fontId="6" fillId="0" borderId="13" xfId="3" applyFont="1" applyFill="1" applyBorder="1" applyAlignment="1">
      <alignment vertical="center" wrapText="1"/>
    </xf>
    <xf numFmtId="0" fontId="6" fillId="0" borderId="13" xfId="3" applyFont="1" applyFill="1" applyBorder="1" applyAlignment="1">
      <alignment horizontal="left" vertical="center"/>
    </xf>
    <xf numFmtId="3" fontId="6" fillId="0" borderId="45" xfId="3" applyNumberFormat="1" applyFont="1" applyFill="1" applyBorder="1" applyAlignment="1">
      <alignment horizontal="right" vertical="center"/>
    </xf>
    <xf numFmtId="3" fontId="6" fillId="0" borderId="13" xfId="3" applyNumberFormat="1" applyFont="1" applyFill="1" applyBorder="1" applyAlignment="1">
      <alignment horizontal="right" vertical="center"/>
    </xf>
    <xf numFmtId="9" fontId="6" fillId="0" borderId="17" xfId="2" applyFont="1" applyFill="1" applyBorder="1" applyAlignment="1">
      <alignment horizontal="right" vertical="center"/>
    </xf>
    <xf numFmtId="0" fontId="6" fillId="0" borderId="46" xfId="3" quotePrefix="1" applyFont="1" applyFill="1" applyBorder="1" applyAlignment="1">
      <alignment horizontal="center" vertical="center"/>
    </xf>
    <xf numFmtId="3" fontId="6" fillId="0" borderId="47" xfId="3" applyNumberFormat="1" applyFont="1" applyFill="1" applyBorder="1" applyAlignment="1">
      <alignment horizontal="right" vertical="center"/>
    </xf>
    <xf numFmtId="3" fontId="6" fillId="0" borderId="18" xfId="3" applyNumberFormat="1" applyFont="1" applyFill="1" applyBorder="1" applyAlignment="1">
      <alignment horizontal="right" vertical="center"/>
    </xf>
    <xf numFmtId="9" fontId="6" fillId="0" borderId="22" xfId="2" applyFont="1" applyFill="1" applyBorder="1" applyAlignment="1">
      <alignment horizontal="right" vertical="center"/>
    </xf>
    <xf numFmtId="3" fontId="6" fillId="0" borderId="47" xfId="3" quotePrefix="1" applyNumberFormat="1" applyFont="1" applyFill="1" applyBorder="1" applyAlignment="1">
      <alignment horizontal="right" vertical="center"/>
    </xf>
    <xf numFmtId="3" fontId="6" fillId="0" borderId="18" xfId="3" quotePrefix="1" applyNumberFormat="1" applyFont="1" applyFill="1" applyBorder="1" applyAlignment="1">
      <alignment horizontal="right" vertical="center"/>
    </xf>
    <xf numFmtId="9" fontId="6" fillId="0" borderId="22" xfId="2" quotePrefix="1" applyFont="1" applyFill="1" applyBorder="1" applyAlignment="1">
      <alignment horizontal="right" vertical="center"/>
    </xf>
    <xf numFmtId="0" fontId="6" fillId="0" borderId="47" xfId="3" quotePrefix="1" applyFont="1" applyFill="1" applyBorder="1" applyAlignment="1">
      <alignment horizontal="right" vertical="center"/>
    </xf>
    <xf numFmtId="0" fontId="6" fillId="0" borderId="18" xfId="3" quotePrefix="1" applyFont="1" applyFill="1" applyBorder="1" applyAlignment="1">
      <alignment horizontal="right" vertical="center"/>
    </xf>
    <xf numFmtId="3" fontId="8" fillId="2" borderId="47" xfId="4" applyNumberFormat="1" applyFont="1" applyFill="1" applyBorder="1" applyAlignment="1">
      <alignment horizontal="right" vertical="center" wrapText="1"/>
    </xf>
    <xf numFmtId="3" fontId="8" fillId="2" borderId="18" xfId="4" applyNumberFormat="1" applyFont="1" applyFill="1" applyBorder="1" applyAlignment="1">
      <alignment horizontal="right" vertical="center" wrapText="1"/>
    </xf>
    <xf numFmtId="9" fontId="8" fillId="2" borderId="22" xfId="2" applyFont="1" applyFill="1" applyBorder="1" applyAlignment="1">
      <alignment horizontal="right" vertical="center" wrapText="1"/>
    </xf>
    <xf numFmtId="0" fontId="4" fillId="0" borderId="46" xfId="3" quotePrefix="1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horizontal="left" vertical="center" wrapText="1"/>
    </xf>
    <xf numFmtId="3" fontId="2" fillId="2" borderId="47" xfId="4" applyNumberFormat="1" applyFont="1" applyFill="1" applyBorder="1" applyAlignment="1">
      <alignment horizontal="right" vertical="center" wrapText="1"/>
    </xf>
    <xf numFmtId="3" fontId="2" fillId="2" borderId="18" xfId="4" applyNumberFormat="1" applyFont="1" applyFill="1" applyBorder="1" applyAlignment="1">
      <alignment horizontal="right" vertical="center" wrapText="1"/>
    </xf>
    <xf numFmtId="9" fontId="2" fillId="2" borderId="22" xfId="2" applyFont="1" applyFill="1" applyBorder="1" applyAlignment="1">
      <alignment horizontal="right" vertical="center" wrapText="1"/>
    </xf>
    <xf numFmtId="0" fontId="10" fillId="0" borderId="18" xfId="3" applyFont="1" applyFill="1" applyBorder="1" applyAlignment="1">
      <alignment horizontal="left" vertical="center" wrapText="1"/>
    </xf>
    <xf numFmtId="3" fontId="8" fillId="2" borderId="22" xfId="4" applyNumberFormat="1" applyFont="1" applyFill="1" applyBorder="1" applyAlignment="1">
      <alignment horizontal="right" vertical="center" wrapText="1"/>
    </xf>
    <xf numFmtId="0" fontId="4" fillId="0" borderId="48" xfId="3" quotePrefix="1" applyFont="1" applyFill="1" applyBorder="1" applyAlignment="1">
      <alignment horizontal="center" vertical="center"/>
    </xf>
    <xf numFmtId="0" fontId="2" fillId="0" borderId="35" xfId="3" applyFont="1" applyFill="1" applyBorder="1" applyAlignment="1">
      <alignment horizontal="left" vertical="center" wrapText="1"/>
    </xf>
    <xf numFmtId="0" fontId="4" fillId="0" borderId="35" xfId="3" applyFont="1" applyFill="1" applyBorder="1" applyAlignment="1">
      <alignment horizontal="left" vertical="center"/>
    </xf>
    <xf numFmtId="3" fontId="2" fillId="2" borderId="49" xfId="4" applyNumberFormat="1" applyFont="1" applyFill="1" applyBorder="1" applyAlignment="1">
      <alignment horizontal="right" vertical="center" wrapText="1"/>
    </xf>
    <xf numFmtId="3" fontId="2" fillId="2" borderId="35" xfId="4" applyNumberFormat="1" applyFont="1" applyFill="1" applyBorder="1" applyAlignment="1">
      <alignment horizontal="right" vertical="center" wrapText="1"/>
    </xf>
    <xf numFmtId="9" fontId="2" fillId="2" borderId="39" xfId="2" applyFont="1" applyFill="1" applyBorder="1" applyAlignment="1">
      <alignment horizontal="right" vertical="center" wrapText="1"/>
    </xf>
    <xf numFmtId="0" fontId="6" fillId="0" borderId="50" xfId="3" quotePrefix="1" applyFont="1" applyFill="1" applyBorder="1" applyAlignment="1">
      <alignment horizontal="center" vertical="center"/>
    </xf>
    <xf numFmtId="0" fontId="8" fillId="0" borderId="6" xfId="0" applyFont="1" applyBorder="1" applyAlignment="1">
      <alignment wrapText="1"/>
    </xf>
    <xf numFmtId="0" fontId="6" fillId="0" borderId="3" xfId="3" applyFont="1" applyFill="1" applyBorder="1" applyAlignment="1">
      <alignment horizontal="left" vertical="center"/>
    </xf>
    <xf numFmtId="9" fontId="0" fillId="0" borderId="34" xfId="2" applyFont="1" applyBorder="1"/>
    <xf numFmtId="0" fontId="4" fillId="0" borderId="51" xfId="3" quotePrefix="1" applyFont="1" applyFill="1" applyBorder="1" applyAlignment="1">
      <alignment horizontal="center" vertical="center"/>
    </xf>
    <xf numFmtId="3" fontId="2" fillId="2" borderId="40" xfId="4" applyNumberFormat="1" applyFont="1" applyFill="1" applyBorder="1" applyAlignment="1">
      <alignment horizontal="right" vertical="center" wrapText="1"/>
    </xf>
    <xf numFmtId="3" fontId="2" fillId="2" borderId="28" xfId="4" applyNumberFormat="1" applyFont="1" applyFill="1" applyBorder="1" applyAlignment="1">
      <alignment horizontal="right" vertical="center" wrapText="1"/>
    </xf>
    <xf numFmtId="9" fontId="2" fillId="2" borderId="32" xfId="2" applyFont="1" applyFill="1" applyBorder="1" applyAlignment="1">
      <alignment horizontal="right" vertical="center" wrapText="1"/>
    </xf>
    <xf numFmtId="3" fontId="6" fillId="0" borderId="19" xfId="3" applyNumberFormat="1" applyFont="1" applyFill="1" applyBorder="1" applyAlignment="1">
      <alignment vertical="center"/>
    </xf>
    <xf numFmtId="3" fontId="0" fillId="0" borderId="33" xfId="0" applyNumberFormat="1" applyBorder="1"/>
    <xf numFmtId="3" fontId="0" fillId="0" borderId="52" xfId="0" applyNumberFormat="1" applyBorder="1"/>
    <xf numFmtId="9" fontId="0" fillId="0" borderId="33" xfId="2" applyFont="1" applyBorder="1"/>
    <xf numFmtId="3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168" fontId="4" fillId="0" borderId="42" xfId="3" applyNumberFormat="1" applyFont="1" applyFill="1" applyBorder="1" applyAlignment="1">
      <alignment horizontal="center" vertical="center" wrapText="1"/>
    </xf>
    <xf numFmtId="168" fontId="4" fillId="0" borderId="43" xfId="3" applyNumberFormat="1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wrapText="1"/>
    </xf>
    <xf numFmtId="0" fontId="4" fillId="0" borderId="8" xfId="3" applyFont="1" applyFill="1" applyBorder="1" applyAlignment="1">
      <alignment horizontal="center" vertical="center" wrapText="1"/>
    </xf>
  </cellXfs>
  <cellStyles count="5">
    <cellStyle name="Ezres" xfId="1" builtinId="3"/>
    <cellStyle name="Normál" xfId="0" builtinId="0"/>
    <cellStyle name="Normál 2" xfId="3"/>
    <cellStyle name="Normál_12dmelléklet" xfId="4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1/2021_RN&#214;/2021_I_F&#201;_RN&#214;/2021_I_F&#201;_RN&#214;_TER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IADÁSOK"/>
      <sheetName val="BEVÉTELEK"/>
      <sheetName val="2021.01.01."/>
      <sheetName val="2021.08.27."/>
      <sheetName val="2021.08.31.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4"/>
  <sheetViews>
    <sheetView tabSelected="1" workbookViewId="0"/>
  </sheetViews>
  <sheetFormatPr defaultRowHeight="15" x14ac:dyDescent="0.25"/>
  <cols>
    <col min="1" max="1" width="64.28515625" bestFit="1" customWidth="1"/>
    <col min="2" max="2" width="9.42578125" customWidth="1"/>
    <col min="3" max="9" width="16.7109375" customWidth="1"/>
  </cols>
  <sheetData>
    <row r="1" spans="1:9" ht="15.75" thickBot="1" x14ac:dyDescent="0.3">
      <c r="H1" s="1"/>
      <c r="I1" s="1" t="s">
        <v>0</v>
      </c>
    </row>
    <row r="2" spans="1:9" ht="15.75" thickBot="1" x14ac:dyDescent="0.3">
      <c r="A2" s="131" t="s">
        <v>404</v>
      </c>
      <c r="B2" s="131"/>
      <c r="C2" s="131"/>
      <c r="D2" s="131"/>
      <c r="E2" s="131"/>
      <c r="F2" s="131"/>
      <c r="G2" s="131"/>
      <c r="H2" s="131"/>
      <c r="I2" s="132"/>
    </row>
    <row r="3" spans="1:9" ht="14.45" customHeight="1" x14ac:dyDescent="0.25">
      <c r="A3" s="133" t="s">
        <v>1</v>
      </c>
      <c r="B3" s="135" t="s">
        <v>2</v>
      </c>
      <c r="C3" s="2" t="s">
        <v>3</v>
      </c>
      <c r="D3" s="3" t="s">
        <v>4</v>
      </c>
      <c r="E3" s="4" t="s">
        <v>5</v>
      </c>
      <c r="F3" s="137" t="s">
        <v>405</v>
      </c>
      <c r="G3" s="5" t="s">
        <v>4</v>
      </c>
      <c r="H3" s="6" t="s">
        <v>6</v>
      </c>
      <c r="I3" s="139" t="s">
        <v>406</v>
      </c>
    </row>
    <row r="4" spans="1:9" ht="15.75" thickBot="1" x14ac:dyDescent="0.3">
      <c r="A4" s="134"/>
      <c r="B4" s="136"/>
      <c r="C4" s="7">
        <v>45292</v>
      </c>
      <c r="D4" s="8">
        <v>45473</v>
      </c>
      <c r="E4" s="9">
        <v>45473</v>
      </c>
      <c r="F4" s="138"/>
      <c r="G4" s="10">
        <v>45504</v>
      </c>
      <c r="H4" s="11">
        <v>45504</v>
      </c>
      <c r="I4" s="140"/>
    </row>
    <row r="5" spans="1:9" x14ac:dyDescent="0.25">
      <c r="A5" s="12" t="s">
        <v>7</v>
      </c>
      <c r="B5" s="13" t="s">
        <v>8</v>
      </c>
      <c r="C5" s="14"/>
      <c r="D5" s="15"/>
      <c r="E5" s="16"/>
      <c r="F5" s="17"/>
      <c r="G5" s="14"/>
      <c r="H5" s="15"/>
      <c r="I5" s="17"/>
    </row>
    <row r="6" spans="1:9" x14ac:dyDescent="0.25">
      <c r="A6" s="18" t="s">
        <v>9</v>
      </c>
      <c r="B6" s="19" t="s">
        <v>10</v>
      </c>
      <c r="C6" s="20"/>
      <c r="D6" s="21"/>
      <c r="E6" s="22"/>
      <c r="F6" s="23"/>
      <c r="G6" s="20"/>
      <c r="H6" s="21"/>
      <c r="I6" s="23"/>
    </row>
    <row r="7" spans="1:9" x14ac:dyDescent="0.25">
      <c r="A7" s="18" t="s">
        <v>11</v>
      </c>
      <c r="B7" s="19" t="s">
        <v>12</v>
      </c>
      <c r="C7" s="20"/>
      <c r="D7" s="21"/>
      <c r="E7" s="22"/>
      <c r="F7" s="23"/>
      <c r="G7" s="20"/>
      <c r="H7" s="21"/>
      <c r="I7" s="23"/>
    </row>
    <row r="8" spans="1:9" x14ac:dyDescent="0.25">
      <c r="A8" s="24" t="s">
        <v>13</v>
      </c>
      <c r="B8" s="19" t="s">
        <v>14</v>
      </c>
      <c r="C8" s="20"/>
      <c r="D8" s="21"/>
      <c r="E8" s="22"/>
      <c r="F8" s="23"/>
      <c r="G8" s="20"/>
      <c r="H8" s="21"/>
      <c r="I8" s="23"/>
    </row>
    <row r="9" spans="1:9" x14ac:dyDescent="0.25">
      <c r="A9" s="24" t="s">
        <v>15</v>
      </c>
      <c r="B9" s="19" t="s">
        <v>16</v>
      </c>
      <c r="C9" s="20"/>
      <c r="D9" s="21"/>
      <c r="E9" s="22"/>
      <c r="F9" s="23"/>
      <c r="G9" s="20"/>
      <c r="H9" s="21"/>
      <c r="I9" s="23"/>
    </row>
    <row r="10" spans="1:9" x14ac:dyDescent="0.25">
      <c r="A10" s="24" t="s">
        <v>17</v>
      </c>
      <c r="B10" s="19" t="s">
        <v>18</v>
      </c>
      <c r="C10" s="20"/>
      <c r="D10" s="21"/>
      <c r="E10" s="22"/>
      <c r="F10" s="23"/>
      <c r="G10" s="20"/>
      <c r="H10" s="21"/>
      <c r="I10" s="23"/>
    </row>
    <row r="11" spans="1:9" x14ac:dyDescent="0.25">
      <c r="A11" s="24" t="s">
        <v>19</v>
      </c>
      <c r="B11" s="19" t="s">
        <v>20</v>
      </c>
      <c r="C11" s="20"/>
      <c r="D11" s="21"/>
      <c r="E11" s="22"/>
      <c r="F11" s="23"/>
      <c r="G11" s="20"/>
      <c r="H11" s="21"/>
      <c r="I11" s="23"/>
    </row>
    <row r="12" spans="1:9" x14ac:dyDescent="0.25">
      <c r="A12" s="24" t="s">
        <v>21</v>
      </c>
      <c r="B12" s="19" t="s">
        <v>22</v>
      </c>
      <c r="C12" s="20"/>
      <c r="D12" s="21"/>
      <c r="E12" s="22"/>
      <c r="F12" s="23"/>
      <c r="G12" s="20"/>
      <c r="H12" s="21"/>
      <c r="I12" s="23"/>
    </row>
    <row r="13" spans="1:9" x14ac:dyDescent="0.25">
      <c r="A13" s="25" t="s">
        <v>23</v>
      </c>
      <c r="B13" s="19" t="s">
        <v>24</v>
      </c>
      <c r="C13" s="20"/>
      <c r="D13" s="21"/>
      <c r="E13" s="22"/>
      <c r="F13" s="23"/>
      <c r="G13" s="20"/>
      <c r="H13" s="21"/>
      <c r="I13" s="23"/>
    </row>
    <row r="14" spans="1:9" x14ac:dyDescent="0.25">
      <c r="A14" s="25" t="s">
        <v>25</v>
      </c>
      <c r="B14" s="19" t="s">
        <v>26</v>
      </c>
      <c r="C14" s="20"/>
      <c r="D14" s="21"/>
      <c r="E14" s="22"/>
      <c r="F14" s="23"/>
      <c r="G14" s="20"/>
      <c r="H14" s="21"/>
      <c r="I14" s="23"/>
    </row>
    <row r="15" spans="1:9" x14ac:dyDescent="0.25">
      <c r="A15" s="25" t="s">
        <v>27</v>
      </c>
      <c r="B15" s="19" t="s">
        <v>28</v>
      </c>
      <c r="C15" s="20"/>
      <c r="D15" s="21"/>
      <c r="E15" s="22"/>
      <c r="F15" s="23"/>
      <c r="G15" s="20"/>
      <c r="H15" s="21"/>
      <c r="I15" s="23"/>
    </row>
    <row r="16" spans="1:9" x14ac:dyDescent="0.25">
      <c r="A16" s="25" t="s">
        <v>29</v>
      </c>
      <c r="B16" s="19" t="s">
        <v>30</v>
      </c>
      <c r="C16" s="20"/>
      <c r="D16" s="21"/>
      <c r="E16" s="22"/>
      <c r="F16" s="23"/>
      <c r="G16" s="20"/>
      <c r="H16" s="21"/>
      <c r="I16" s="23"/>
    </row>
    <row r="17" spans="1:9" x14ac:dyDescent="0.25">
      <c r="A17" s="25" t="s">
        <v>31</v>
      </c>
      <c r="B17" s="19" t="s">
        <v>32</v>
      </c>
      <c r="C17" s="20"/>
      <c r="D17" s="21"/>
      <c r="E17" s="22"/>
      <c r="F17" s="23"/>
      <c r="G17" s="20"/>
      <c r="H17" s="21"/>
      <c r="I17" s="23"/>
    </row>
    <row r="18" spans="1:9" x14ac:dyDescent="0.25">
      <c r="A18" s="26" t="s">
        <v>33</v>
      </c>
      <c r="B18" s="27" t="s">
        <v>34</v>
      </c>
      <c r="C18" s="28">
        <f>SUM(C5:C17)</f>
        <v>0</v>
      </c>
      <c r="D18" s="29">
        <f>SUM(D5:D17)</f>
        <v>0</v>
      </c>
      <c r="E18" s="30">
        <f>SUM(E5:E17)</f>
        <v>0</v>
      </c>
      <c r="F18" s="31"/>
      <c r="G18" s="28"/>
      <c r="H18" s="29">
        <f>SUM(H5:H17)</f>
        <v>0</v>
      </c>
      <c r="I18" s="31"/>
    </row>
    <row r="19" spans="1:9" x14ac:dyDescent="0.25">
      <c r="A19" s="25" t="s">
        <v>35</v>
      </c>
      <c r="B19" s="19" t="s">
        <v>36</v>
      </c>
      <c r="C19" s="20">
        <f>+'[1]2021.01.01.'!E10</f>
        <v>0</v>
      </c>
      <c r="D19" s="21">
        <v>0</v>
      </c>
      <c r="E19" s="22">
        <v>0</v>
      </c>
      <c r="F19" s="32"/>
      <c r="G19" s="20">
        <v>0</v>
      </c>
      <c r="H19" s="21">
        <v>0</v>
      </c>
      <c r="I19" s="32"/>
    </row>
    <row r="20" spans="1:9" ht="25.5" x14ac:dyDescent="0.25">
      <c r="A20" s="25" t="s">
        <v>37</v>
      </c>
      <c r="B20" s="19" t="s">
        <v>38</v>
      </c>
      <c r="C20" s="20"/>
      <c r="D20" s="21"/>
      <c r="E20" s="22"/>
      <c r="F20" s="23"/>
      <c r="G20" s="20"/>
      <c r="H20" s="21"/>
      <c r="I20" s="23"/>
    </row>
    <row r="21" spans="1:9" x14ac:dyDescent="0.25">
      <c r="A21" s="33" t="s">
        <v>39</v>
      </c>
      <c r="B21" s="19" t="s">
        <v>40</v>
      </c>
      <c r="C21" s="20"/>
      <c r="D21" s="21"/>
      <c r="E21" s="22"/>
      <c r="F21" s="23"/>
      <c r="G21" s="20"/>
      <c r="H21" s="21"/>
      <c r="I21" s="23"/>
    </row>
    <row r="22" spans="1:9" x14ac:dyDescent="0.25">
      <c r="A22" s="34" t="s">
        <v>41</v>
      </c>
      <c r="B22" s="27" t="s">
        <v>42</v>
      </c>
      <c r="C22" s="28">
        <f>SUM(C19:C21)</f>
        <v>0</v>
      </c>
      <c r="D22" s="29">
        <f>SUM(D19:D21)</f>
        <v>0</v>
      </c>
      <c r="E22" s="30">
        <f>SUM(E19:E21)</f>
        <v>0</v>
      </c>
      <c r="F22" s="35"/>
      <c r="G22" s="28">
        <f>SUM(G19:G21)</f>
        <v>0</v>
      </c>
      <c r="H22" s="29">
        <f>SUM(H19:H21)</f>
        <v>0</v>
      </c>
      <c r="I22" s="35"/>
    </row>
    <row r="23" spans="1:9" ht="15.75" thickBot="1" x14ac:dyDescent="0.3">
      <c r="A23" s="36" t="s">
        <v>43</v>
      </c>
      <c r="B23" s="37" t="s">
        <v>44</v>
      </c>
      <c r="C23" s="38">
        <f>SUM(C22,C18)</f>
        <v>0</v>
      </c>
      <c r="D23" s="39">
        <f>SUM(D22,D18)</f>
        <v>0</v>
      </c>
      <c r="E23" s="40">
        <f>SUM(E22,E18)</f>
        <v>0</v>
      </c>
      <c r="F23" s="41"/>
      <c r="G23" s="38">
        <f>+G18+G22</f>
        <v>0</v>
      </c>
      <c r="H23" s="39">
        <f>SUM(H22,H18)</f>
        <v>0</v>
      </c>
      <c r="I23" s="41"/>
    </row>
    <row r="24" spans="1:9" ht="15.75" thickBot="1" x14ac:dyDescent="0.3">
      <c r="A24" s="42" t="s">
        <v>45</v>
      </c>
      <c r="B24" s="43" t="s">
        <v>46</v>
      </c>
      <c r="C24" s="44">
        <f>+C19*0.155</f>
        <v>0</v>
      </c>
      <c r="D24" s="45">
        <v>0</v>
      </c>
      <c r="E24" s="46">
        <f>+E19*0.155*0.9</f>
        <v>0</v>
      </c>
      <c r="F24" s="47"/>
      <c r="G24" s="44">
        <f>+G19*0.9*0.155</f>
        <v>0</v>
      </c>
      <c r="H24" s="45">
        <f>+H19*0.9*0.155</f>
        <v>0</v>
      </c>
      <c r="I24" s="47"/>
    </row>
    <row r="25" spans="1:9" x14ac:dyDescent="0.25">
      <c r="A25" s="48" t="s">
        <v>47</v>
      </c>
      <c r="B25" s="49" t="s">
        <v>48</v>
      </c>
      <c r="C25" s="50"/>
      <c r="D25" s="51"/>
      <c r="E25" s="52"/>
      <c r="F25" s="53"/>
      <c r="G25" s="50"/>
      <c r="H25" s="51"/>
      <c r="I25" s="53"/>
    </row>
    <row r="26" spans="1:9" x14ac:dyDescent="0.25">
      <c r="A26" s="25" t="s">
        <v>49</v>
      </c>
      <c r="B26" s="19" t="s">
        <v>50</v>
      </c>
      <c r="C26" s="20">
        <v>400000</v>
      </c>
      <c r="D26" s="21">
        <v>400000</v>
      </c>
      <c r="E26" s="22">
        <v>262819</v>
      </c>
      <c r="F26" s="55">
        <f>+E26/C26</f>
        <v>0.65704750000000001</v>
      </c>
      <c r="G26" s="21">
        <v>400000</v>
      </c>
      <c r="H26" s="22">
        <v>285784</v>
      </c>
      <c r="I26" s="55">
        <f>+H26/D26</f>
        <v>0.71445999999999998</v>
      </c>
    </row>
    <row r="27" spans="1:9" x14ac:dyDescent="0.25">
      <c r="A27" s="25" t="s">
        <v>51</v>
      </c>
      <c r="B27" s="19" t="s">
        <v>52</v>
      </c>
      <c r="C27" s="20"/>
      <c r="D27" s="21"/>
      <c r="E27" s="22"/>
      <c r="F27" s="23"/>
      <c r="G27" s="20"/>
      <c r="H27" s="21"/>
      <c r="I27" s="23"/>
    </row>
    <row r="28" spans="1:9" x14ac:dyDescent="0.25">
      <c r="A28" s="34" t="s">
        <v>53</v>
      </c>
      <c r="B28" s="27" t="s">
        <v>54</v>
      </c>
      <c r="C28" s="28">
        <f>SUM(C25:C27)</f>
        <v>400000</v>
      </c>
      <c r="D28" s="29">
        <f>SUM(D25:D27)</f>
        <v>400000</v>
      </c>
      <c r="E28" s="30">
        <f>SUM(E25:E27)</f>
        <v>262819</v>
      </c>
      <c r="F28" s="35">
        <f>+E28/C28</f>
        <v>0.65704750000000001</v>
      </c>
      <c r="G28" s="29">
        <f>SUM(G25:G27)</f>
        <v>400000</v>
      </c>
      <c r="H28" s="29">
        <f>SUM(H25:H27)</f>
        <v>285784</v>
      </c>
      <c r="I28" s="35">
        <f>+H28/D28</f>
        <v>0.71445999999999998</v>
      </c>
    </row>
    <row r="29" spans="1:9" x14ac:dyDescent="0.25">
      <c r="A29" s="25" t="s">
        <v>55</v>
      </c>
      <c r="B29" s="19" t="s">
        <v>56</v>
      </c>
      <c r="C29" s="20"/>
      <c r="D29" s="21"/>
      <c r="E29" s="22"/>
      <c r="F29" s="23"/>
      <c r="G29" s="20"/>
      <c r="H29" s="21"/>
      <c r="I29" s="23"/>
    </row>
    <row r="30" spans="1:9" x14ac:dyDescent="0.25">
      <c r="A30" s="25" t="s">
        <v>57</v>
      </c>
      <c r="B30" s="19" t="s">
        <v>58</v>
      </c>
      <c r="C30" s="20"/>
      <c r="D30" s="21"/>
      <c r="E30" s="22"/>
      <c r="F30" s="23"/>
      <c r="G30" s="20"/>
      <c r="H30" s="21"/>
      <c r="I30" s="23"/>
    </row>
    <row r="31" spans="1:9" x14ac:dyDescent="0.25">
      <c r="A31" s="34" t="s">
        <v>59</v>
      </c>
      <c r="B31" s="27" t="s">
        <v>60</v>
      </c>
      <c r="C31" s="28">
        <f>SUM(C29:C30)</f>
        <v>0</v>
      </c>
      <c r="D31" s="29">
        <f>SUM(D29:D30)</f>
        <v>0</v>
      </c>
      <c r="E31" s="30">
        <f>SUM(E29:E30)</f>
        <v>0</v>
      </c>
      <c r="F31" s="31"/>
      <c r="G31" s="28"/>
      <c r="H31" s="29">
        <f>SUM(H29:H30)</f>
        <v>0</v>
      </c>
      <c r="I31" s="31"/>
    </row>
    <row r="32" spans="1:9" x14ac:dyDescent="0.25">
      <c r="A32" s="25" t="s">
        <v>61</v>
      </c>
      <c r="B32" s="19" t="s">
        <v>62</v>
      </c>
      <c r="C32" s="20"/>
      <c r="D32" s="21"/>
      <c r="E32" s="22"/>
      <c r="F32" s="23"/>
      <c r="G32" s="20"/>
      <c r="H32" s="21"/>
      <c r="I32" s="23"/>
    </row>
    <row r="33" spans="1:9" x14ac:dyDescent="0.25">
      <c r="A33" s="25" t="s">
        <v>63</v>
      </c>
      <c r="B33" s="19" t="s">
        <v>64</v>
      </c>
      <c r="C33" s="20"/>
      <c r="D33" s="21"/>
      <c r="E33" s="22"/>
      <c r="F33" s="23"/>
      <c r="G33" s="20"/>
      <c r="H33" s="21"/>
      <c r="I33" s="23"/>
    </row>
    <row r="34" spans="1:9" x14ac:dyDescent="0.25">
      <c r="A34" s="25" t="s">
        <v>65</v>
      </c>
      <c r="B34" s="19" t="s">
        <v>66</v>
      </c>
      <c r="C34" s="20"/>
      <c r="D34" s="21"/>
      <c r="E34" s="22"/>
      <c r="F34" s="23"/>
      <c r="G34" s="20"/>
      <c r="H34" s="21"/>
      <c r="I34" s="23"/>
    </row>
    <row r="35" spans="1:9" x14ac:dyDescent="0.25">
      <c r="A35" s="25" t="s">
        <v>67</v>
      </c>
      <c r="B35" s="19" t="s">
        <v>68</v>
      </c>
      <c r="C35" s="20"/>
      <c r="D35" s="21"/>
      <c r="E35" s="22"/>
      <c r="F35" s="23"/>
      <c r="G35" s="20"/>
      <c r="H35" s="21"/>
      <c r="I35" s="23"/>
    </row>
    <row r="36" spans="1:9" x14ac:dyDescent="0.25">
      <c r="A36" s="54" t="s">
        <v>69</v>
      </c>
      <c r="B36" s="19" t="s">
        <v>70</v>
      </c>
      <c r="C36" s="20"/>
      <c r="D36" s="21"/>
      <c r="E36" s="22"/>
      <c r="F36" s="23"/>
      <c r="G36" s="20"/>
      <c r="H36" s="21"/>
      <c r="I36" s="23"/>
    </row>
    <row r="37" spans="1:9" x14ac:dyDescent="0.25">
      <c r="A37" s="33" t="s">
        <v>71</v>
      </c>
      <c r="B37" s="19" t="s">
        <v>72</v>
      </c>
      <c r="C37" s="20"/>
      <c r="D37" s="21"/>
      <c r="E37" s="22"/>
      <c r="F37" s="23"/>
      <c r="G37" s="20"/>
      <c r="H37" s="21">
        <v>0</v>
      </c>
      <c r="I37" s="23"/>
    </row>
    <row r="38" spans="1:9" x14ac:dyDescent="0.25">
      <c r="A38" s="25" t="s">
        <v>73</v>
      </c>
      <c r="B38" s="19" t="s">
        <v>74</v>
      </c>
      <c r="C38" s="126">
        <v>420000</v>
      </c>
      <c r="D38" s="126">
        <v>420000</v>
      </c>
      <c r="E38" s="22">
        <v>253377</v>
      </c>
      <c r="F38" s="55">
        <f>+E38/C38</f>
        <v>0.60327857142857144</v>
      </c>
      <c r="G38" s="126">
        <v>420000</v>
      </c>
      <c r="H38" s="22">
        <v>401488</v>
      </c>
      <c r="I38" s="55">
        <f>+H38/D38</f>
        <v>0.95592380952380951</v>
      </c>
    </row>
    <row r="39" spans="1:9" x14ac:dyDescent="0.25">
      <c r="A39" s="34" t="s">
        <v>75</v>
      </c>
      <c r="B39" s="27" t="s">
        <v>76</v>
      </c>
      <c r="C39" s="28">
        <f>SUM(C32:C38)</f>
        <v>420000</v>
      </c>
      <c r="D39" s="29">
        <f>SUM(D32:D38)</f>
        <v>420000</v>
      </c>
      <c r="E39" s="30">
        <f>SUM(E32:E38)</f>
        <v>253377</v>
      </c>
      <c r="F39" s="35">
        <f>+E39/C39</f>
        <v>0.60327857142857144</v>
      </c>
      <c r="G39" s="28">
        <f>SUM(G32:G38)</f>
        <v>420000</v>
      </c>
      <c r="H39" s="29">
        <f>SUM(H32:H38)</f>
        <v>401488</v>
      </c>
      <c r="I39" s="35">
        <f>+H39/D39</f>
        <v>0.95592380952380951</v>
      </c>
    </row>
    <row r="40" spans="1:9" x14ac:dyDescent="0.25">
      <c r="A40" s="25" t="s">
        <v>77</v>
      </c>
      <c r="B40" s="19" t="s">
        <v>78</v>
      </c>
      <c r="C40" s="20"/>
      <c r="D40" s="21"/>
      <c r="E40" s="22"/>
      <c r="F40" s="23"/>
      <c r="G40" s="20"/>
      <c r="H40" s="21">
        <v>0</v>
      </c>
      <c r="I40" s="23"/>
    </row>
    <row r="41" spans="1:9" x14ac:dyDescent="0.25">
      <c r="A41" s="25" t="s">
        <v>79</v>
      </c>
      <c r="B41" s="19" t="s">
        <v>80</v>
      </c>
      <c r="C41" s="20"/>
      <c r="D41" s="21"/>
      <c r="E41" s="22"/>
      <c r="F41" s="23"/>
      <c r="G41" s="20"/>
      <c r="H41" s="21"/>
      <c r="I41" s="23"/>
    </row>
    <row r="42" spans="1:9" x14ac:dyDescent="0.25">
      <c r="A42" s="34" t="s">
        <v>81</v>
      </c>
      <c r="B42" s="27" t="s">
        <v>82</v>
      </c>
      <c r="C42" s="28">
        <f>SUM(C40:C41)</f>
        <v>0</v>
      </c>
      <c r="D42" s="29">
        <f>SUM(D40:D41)</f>
        <v>0</v>
      </c>
      <c r="E42" s="30">
        <f>SUM(E40:E41)</f>
        <v>0</v>
      </c>
      <c r="F42" s="31"/>
      <c r="G42" s="28"/>
      <c r="H42" s="29">
        <f>SUM(H40:H41)</f>
        <v>0</v>
      </c>
      <c r="I42" s="31"/>
    </row>
    <row r="43" spans="1:9" x14ac:dyDescent="0.25">
      <c r="A43" s="56" t="s">
        <v>83</v>
      </c>
      <c r="B43" s="19" t="s">
        <v>84</v>
      </c>
      <c r="C43" s="20">
        <v>221000</v>
      </c>
      <c r="D43" s="21">
        <v>221000</v>
      </c>
      <c r="E43" s="22">
        <v>50046</v>
      </c>
      <c r="F43" s="55">
        <f>+E43/C43</f>
        <v>0.22645248868778281</v>
      </c>
      <c r="G43" s="21">
        <v>221000</v>
      </c>
      <c r="H43" s="21">
        <v>72865</v>
      </c>
      <c r="I43" s="55">
        <f>+H43/D43</f>
        <v>0.32970588235294118</v>
      </c>
    </row>
    <row r="44" spans="1:9" x14ac:dyDescent="0.25">
      <c r="A44" s="56" t="s">
        <v>85</v>
      </c>
      <c r="B44" s="19" t="s">
        <v>86</v>
      </c>
      <c r="C44" s="20"/>
      <c r="D44" s="21"/>
      <c r="E44" s="22"/>
      <c r="F44" s="23"/>
      <c r="G44" s="20"/>
      <c r="H44" s="21"/>
      <c r="I44" s="23"/>
    </row>
    <row r="45" spans="1:9" x14ac:dyDescent="0.25">
      <c r="A45" s="25" t="s">
        <v>87</v>
      </c>
      <c r="B45" s="19" t="s">
        <v>88</v>
      </c>
      <c r="C45" s="20"/>
      <c r="D45" s="21"/>
      <c r="E45" s="22"/>
      <c r="F45" s="23"/>
      <c r="G45" s="20"/>
      <c r="H45" s="21"/>
      <c r="I45" s="23"/>
    </row>
    <row r="46" spans="1:9" x14ac:dyDescent="0.25">
      <c r="A46" s="25" t="s">
        <v>89</v>
      </c>
      <c r="B46" s="19" t="s">
        <v>90</v>
      </c>
      <c r="C46" s="20"/>
      <c r="D46" s="21"/>
      <c r="E46" s="22"/>
      <c r="F46" s="23"/>
      <c r="G46" s="20"/>
      <c r="H46" s="21"/>
      <c r="I46" s="23"/>
    </row>
    <row r="47" spans="1:9" x14ac:dyDescent="0.25">
      <c r="A47" s="25" t="s">
        <v>91</v>
      </c>
      <c r="B47" s="19" t="s">
        <v>92</v>
      </c>
      <c r="C47" s="20">
        <v>7047</v>
      </c>
      <c r="D47" s="21">
        <v>7047</v>
      </c>
      <c r="E47" s="22">
        <v>0</v>
      </c>
      <c r="F47" s="55">
        <f>+E47/C47</f>
        <v>0</v>
      </c>
      <c r="G47" s="20">
        <v>7047</v>
      </c>
      <c r="H47" s="21">
        <v>0</v>
      </c>
      <c r="I47" s="55">
        <f>+H47/D47</f>
        <v>0</v>
      </c>
    </row>
    <row r="48" spans="1:9" x14ac:dyDescent="0.25">
      <c r="A48" s="34" t="s">
        <v>93</v>
      </c>
      <c r="B48" s="27" t="s">
        <v>94</v>
      </c>
      <c r="C48" s="28">
        <f>SUM(C43:C47)</f>
        <v>228047</v>
      </c>
      <c r="D48" s="29">
        <f>SUM(D43:D47)</f>
        <v>228047</v>
      </c>
      <c r="E48" s="30">
        <f>SUM(E43:E47)</f>
        <v>50046</v>
      </c>
      <c r="F48" s="35">
        <f>+E48/C48</f>
        <v>0.21945476151845891</v>
      </c>
      <c r="G48" s="28">
        <f>SUM(G43:G47)</f>
        <v>228047</v>
      </c>
      <c r="H48" s="29">
        <f>SUM(H43:H47)</f>
        <v>72865</v>
      </c>
      <c r="I48" s="35">
        <f>+H48/D48</f>
        <v>0.31951746789039104</v>
      </c>
    </row>
    <row r="49" spans="1:9" ht="15.75" thickBot="1" x14ac:dyDescent="0.3">
      <c r="A49" s="57" t="s">
        <v>95</v>
      </c>
      <c r="B49" s="58" t="s">
        <v>96</v>
      </c>
      <c r="C49" s="59">
        <f>SUM(C48,C42,C39,C31,C28)</f>
        <v>1048047</v>
      </c>
      <c r="D49" s="60">
        <f>SUM(D48,D42,D39,D31,D28)</f>
        <v>1048047</v>
      </c>
      <c r="E49" s="61">
        <f>SUM(E48,E42,E39,E31,E28)</f>
        <v>566242</v>
      </c>
      <c r="F49" s="62">
        <f>+E49/C49</f>
        <v>0.54028302165837983</v>
      </c>
      <c r="G49" s="59">
        <f>SUM(G48,G42,G39,G31,G28)</f>
        <v>1048047</v>
      </c>
      <c r="H49" s="60">
        <f>SUM(H48,H42,H39,H31,H28)</f>
        <v>760137</v>
      </c>
      <c r="I49" s="62">
        <f>+H49/D49</f>
        <v>0.72528903760995456</v>
      </c>
    </row>
    <row r="50" spans="1:9" x14ac:dyDescent="0.25">
      <c r="A50" s="63" t="s">
        <v>97</v>
      </c>
      <c r="B50" s="64" t="s">
        <v>98</v>
      </c>
      <c r="C50" s="14"/>
      <c r="D50" s="15"/>
      <c r="E50" s="16"/>
      <c r="F50" s="17"/>
      <c r="G50" s="14"/>
      <c r="H50" s="15"/>
      <c r="I50" s="17"/>
    </row>
    <row r="51" spans="1:9" x14ac:dyDescent="0.25">
      <c r="A51" s="56" t="s">
        <v>99</v>
      </c>
      <c r="B51" s="19" t="s">
        <v>100</v>
      </c>
      <c r="C51" s="20"/>
      <c r="D51" s="21"/>
      <c r="E51" s="22"/>
      <c r="F51" s="23"/>
      <c r="G51" s="20"/>
      <c r="H51" s="21"/>
      <c r="I51" s="23"/>
    </row>
    <row r="52" spans="1:9" x14ac:dyDescent="0.25">
      <c r="A52" s="65" t="s">
        <v>101</v>
      </c>
      <c r="B52" s="19" t="s">
        <v>102</v>
      </c>
      <c r="C52" s="20"/>
      <c r="D52" s="21"/>
      <c r="E52" s="22"/>
      <c r="F52" s="23"/>
      <c r="G52" s="20"/>
      <c r="H52" s="21"/>
      <c r="I52" s="23"/>
    </row>
    <row r="53" spans="1:9" x14ac:dyDescent="0.25">
      <c r="A53" s="65" t="s">
        <v>103</v>
      </c>
      <c r="B53" s="19" t="s">
        <v>104</v>
      </c>
      <c r="C53" s="20"/>
      <c r="D53" s="21"/>
      <c r="E53" s="22"/>
      <c r="F53" s="23"/>
      <c r="G53" s="20"/>
      <c r="H53" s="21"/>
      <c r="I53" s="23"/>
    </row>
    <row r="54" spans="1:9" x14ac:dyDescent="0.25">
      <c r="A54" s="65" t="s">
        <v>105</v>
      </c>
      <c r="B54" s="19" t="s">
        <v>106</v>
      </c>
      <c r="C54" s="20"/>
      <c r="D54" s="21"/>
      <c r="E54" s="22"/>
      <c r="F54" s="23"/>
      <c r="G54" s="20"/>
      <c r="H54" s="21"/>
      <c r="I54" s="23"/>
    </row>
    <row r="55" spans="1:9" x14ac:dyDescent="0.25">
      <c r="A55" s="56" t="s">
        <v>107</v>
      </c>
      <c r="B55" s="19" t="s">
        <v>108</v>
      </c>
      <c r="C55" s="20"/>
      <c r="D55" s="21"/>
      <c r="E55" s="22"/>
      <c r="F55" s="23"/>
      <c r="G55" s="20"/>
      <c r="H55" s="21"/>
      <c r="I55" s="23"/>
    </row>
    <row r="56" spans="1:9" x14ac:dyDescent="0.25">
      <c r="A56" s="56" t="s">
        <v>109</v>
      </c>
      <c r="B56" s="19" t="s">
        <v>110</v>
      </c>
      <c r="C56" s="20"/>
      <c r="D56" s="21"/>
      <c r="E56" s="22"/>
      <c r="F56" s="23"/>
      <c r="G56" s="20"/>
      <c r="H56" s="21"/>
      <c r="I56" s="23"/>
    </row>
    <row r="57" spans="1:9" x14ac:dyDescent="0.25">
      <c r="A57" s="56" t="s">
        <v>111</v>
      </c>
      <c r="B57" s="19" t="s">
        <v>112</v>
      </c>
      <c r="C57" s="20"/>
      <c r="D57" s="21"/>
      <c r="E57" s="22"/>
      <c r="F57" s="23"/>
      <c r="G57" s="20"/>
      <c r="H57" s="21"/>
      <c r="I57" s="23"/>
    </row>
    <row r="58" spans="1:9" x14ac:dyDescent="0.25">
      <c r="A58" s="66" t="s">
        <v>113</v>
      </c>
      <c r="B58" s="67" t="s">
        <v>114</v>
      </c>
      <c r="C58" s="68">
        <f>SUM(C50:C57)</f>
        <v>0</v>
      </c>
      <c r="D58" s="69">
        <f>SUM(D50:D57)</f>
        <v>0</v>
      </c>
      <c r="E58" s="70">
        <f>SUM(E50:E57)</f>
        <v>0</v>
      </c>
      <c r="F58" s="71"/>
      <c r="G58" s="68">
        <f>SUM(G50:G57)</f>
        <v>0</v>
      </c>
      <c r="H58" s="69">
        <f>SUM(H50:H57)</f>
        <v>0</v>
      </c>
      <c r="I58" s="71"/>
    </row>
    <row r="59" spans="1:9" x14ac:dyDescent="0.25">
      <c r="A59" s="72" t="s">
        <v>115</v>
      </c>
      <c r="B59" s="19" t="s">
        <v>116</v>
      </c>
      <c r="C59" s="20"/>
      <c r="D59" s="21"/>
      <c r="E59" s="22"/>
      <c r="F59" s="23"/>
      <c r="G59" s="20"/>
      <c r="H59" s="21"/>
      <c r="I59" s="23"/>
    </row>
    <row r="60" spans="1:9" x14ac:dyDescent="0.25">
      <c r="A60" s="72" t="s">
        <v>117</v>
      </c>
      <c r="B60" s="19" t="s">
        <v>118</v>
      </c>
      <c r="C60" s="20"/>
      <c r="D60" s="21"/>
      <c r="E60" s="22"/>
      <c r="F60" s="23"/>
      <c r="G60" s="20"/>
      <c r="H60" s="21"/>
      <c r="I60" s="23"/>
    </row>
    <row r="61" spans="1:9" x14ac:dyDescent="0.25">
      <c r="A61" s="72" t="s">
        <v>119</v>
      </c>
      <c r="B61" s="19" t="s">
        <v>120</v>
      </c>
      <c r="C61" s="20"/>
      <c r="D61" s="21"/>
      <c r="E61" s="22"/>
      <c r="F61" s="23"/>
      <c r="G61" s="20"/>
      <c r="H61" s="21"/>
      <c r="I61" s="23"/>
    </row>
    <row r="62" spans="1:9" x14ac:dyDescent="0.25">
      <c r="A62" s="72" t="s">
        <v>121</v>
      </c>
      <c r="B62" s="19" t="s">
        <v>122</v>
      </c>
      <c r="C62" s="20"/>
      <c r="D62" s="21"/>
      <c r="E62" s="22"/>
      <c r="F62" s="23"/>
      <c r="G62" s="20"/>
      <c r="H62" s="21"/>
      <c r="I62" s="23"/>
    </row>
    <row r="63" spans="1:9" x14ac:dyDescent="0.25">
      <c r="A63" s="72" t="s">
        <v>123</v>
      </c>
      <c r="B63" s="19" t="s">
        <v>124</v>
      </c>
      <c r="C63" s="68">
        <f>SUM(C59:C62)</f>
        <v>0</v>
      </c>
      <c r="D63" s="69">
        <f>SUM(D59:D62)</f>
        <v>0</v>
      </c>
      <c r="E63" s="70">
        <f>SUM(E59:E62)</f>
        <v>0</v>
      </c>
      <c r="F63" s="71"/>
      <c r="G63" s="68">
        <f>SUM(G59:G62)</f>
        <v>0</v>
      </c>
      <c r="H63" s="69">
        <f>SUM(H59:H62)</f>
        <v>0</v>
      </c>
      <c r="I63" s="71"/>
    </row>
    <row r="64" spans="1:9" ht="25.5" x14ac:dyDescent="0.25">
      <c r="A64" s="72" t="s">
        <v>125</v>
      </c>
      <c r="B64" s="19" t="s">
        <v>126</v>
      </c>
      <c r="C64" s="20"/>
      <c r="D64" s="21"/>
      <c r="E64" s="22"/>
      <c r="F64" s="23"/>
      <c r="G64" s="20"/>
      <c r="H64" s="21"/>
      <c r="I64" s="23"/>
    </row>
    <row r="65" spans="1:9" ht="25.5" x14ac:dyDescent="0.25">
      <c r="A65" s="72" t="s">
        <v>127</v>
      </c>
      <c r="B65" s="19" t="s">
        <v>128</v>
      </c>
      <c r="C65" s="20"/>
      <c r="D65" s="21"/>
      <c r="E65" s="22"/>
      <c r="F65" s="23"/>
      <c r="G65" s="20"/>
      <c r="H65" s="21"/>
      <c r="I65" s="23"/>
    </row>
    <row r="66" spans="1:9" ht="25.5" x14ac:dyDescent="0.25">
      <c r="A66" s="72" t="s">
        <v>129</v>
      </c>
      <c r="B66" s="19" t="s">
        <v>130</v>
      </c>
      <c r="C66" s="20"/>
      <c r="D66" s="21"/>
      <c r="E66" s="22"/>
      <c r="F66" s="23"/>
      <c r="G66" s="20"/>
      <c r="H66" s="21"/>
      <c r="I66" s="23"/>
    </row>
    <row r="67" spans="1:9" x14ac:dyDescent="0.25">
      <c r="A67" s="72" t="s">
        <v>131</v>
      </c>
      <c r="B67" s="19" t="s">
        <v>132</v>
      </c>
      <c r="C67" s="20"/>
      <c r="D67" s="21"/>
      <c r="E67" s="22"/>
      <c r="F67" s="23"/>
      <c r="G67" s="20"/>
      <c r="H67" s="21"/>
      <c r="I67" s="23"/>
    </row>
    <row r="68" spans="1:9" ht="25.5" x14ac:dyDescent="0.25">
      <c r="A68" s="72" t="s">
        <v>133</v>
      </c>
      <c r="B68" s="19" t="s">
        <v>134</v>
      </c>
      <c r="C68" s="20"/>
      <c r="D68" s="21"/>
      <c r="E68" s="22"/>
      <c r="F68" s="23"/>
      <c r="G68" s="20"/>
      <c r="H68" s="21"/>
      <c r="I68" s="23"/>
    </row>
    <row r="69" spans="1:9" ht="25.5" x14ac:dyDescent="0.25">
      <c r="A69" s="72" t="s">
        <v>135</v>
      </c>
      <c r="B69" s="19" t="s">
        <v>136</v>
      </c>
      <c r="C69" s="20"/>
      <c r="D69" s="21"/>
      <c r="E69" s="22"/>
      <c r="F69" s="23"/>
      <c r="G69" s="20"/>
      <c r="H69" s="21"/>
      <c r="I69" s="23"/>
    </row>
    <row r="70" spans="1:9" x14ac:dyDescent="0.25">
      <c r="A70" s="72" t="s">
        <v>137</v>
      </c>
      <c r="B70" s="19" t="s">
        <v>138</v>
      </c>
      <c r="C70" s="20"/>
      <c r="D70" s="21"/>
      <c r="E70" s="22"/>
      <c r="F70" s="23"/>
      <c r="G70" s="20"/>
      <c r="H70" s="21"/>
      <c r="I70" s="23"/>
    </row>
    <row r="71" spans="1:9" x14ac:dyDescent="0.25">
      <c r="A71" s="73" t="s">
        <v>139</v>
      </c>
      <c r="B71" s="19" t="s">
        <v>140</v>
      </c>
      <c r="C71" s="20"/>
      <c r="D71" s="21"/>
      <c r="E71" s="22"/>
      <c r="F71" s="23"/>
      <c r="G71" s="20"/>
      <c r="H71" s="21"/>
      <c r="I71" s="23"/>
    </row>
    <row r="72" spans="1:9" x14ac:dyDescent="0.25">
      <c r="A72" s="72" t="s">
        <v>141</v>
      </c>
      <c r="B72" s="19" t="s">
        <v>142</v>
      </c>
      <c r="C72" s="20"/>
      <c r="D72" s="21"/>
      <c r="E72" s="22"/>
      <c r="F72" s="23"/>
      <c r="G72" s="20"/>
      <c r="H72" s="21"/>
      <c r="I72" s="23"/>
    </row>
    <row r="73" spans="1:9" x14ac:dyDescent="0.25">
      <c r="A73" s="72" t="s">
        <v>143</v>
      </c>
      <c r="B73" s="19" t="s">
        <v>144</v>
      </c>
      <c r="C73" s="20"/>
      <c r="D73" s="21"/>
      <c r="E73" s="22"/>
      <c r="F73" s="23"/>
      <c r="G73" s="20"/>
      <c r="H73" s="21"/>
      <c r="I73" s="23"/>
    </row>
    <row r="74" spans="1:9" x14ac:dyDescent="0.25">
      <c r="A74" s="73" t="s">
        <v>145</v>
      </c>
      <c r="B74" s="19" t="s">
        <v>146</v>
      </c>
      <c r="C74" s="20"/>
      <c r="D74" s="21"/>
      <c r="E74" s="22"/>
      <c r="F74" s="23"/>
      <c r="G74" s="20"/>
      <c r="H74" s="21"/>
      <c r="I74" s="23"/>
    </row>
    <row r="75" spans="1:9" x14ac:dyDescent="0.25">
      <c r="A75" s="66" t="s">
        <v>147</v>
      </c>
      <c r="B75" s="67" t="s">
        <v>148</v>
      </c>
      <c r="C75" s="74">
        <f>SUM(C64:C74)</f>
        <v>0</v>
      </c>
      <c r="D75" s="75">
        <f>SUM(D64:D74)</f>
        <v>0</v>
      </c>
      <c r="E75" s="76">
        <f>SUM(E64:E74)</f>
        <v>0</v>
      </c>
      <c r="F75" s="77"/>
      <c r="G75" s="74">
        <f>SUM(G64:G74)</f>
        <v>0</v>
      </c>
      <c r="H75" s="75">
        <f>SUM(H64:H74)</f>
        <v>0</v>
      </c>
      <c r="I75" s="77"/>
    </row>
    <row r="76" spans="1:9" x14ac:dyDescent="0.25">
      <c r="A76" s="78" t="s">
        <v>149</v>
      </c>
      <c r="B76" s="19" t="s">
        <v>150</v>
      </c>
      <c r="C76" s="20"/>
      <c r="D76" s="21"/>
      <c r="E76" s="22"/>
      <c r="F76" s="23"/>
      <c r="G76" s="20"/>
      <c r="H76" s="21"/>
      <c r="I76" s="23"/>
    </row>
    <row r="77" spans="1:9" x14ac:dyDescent="0.25">
      <c r="A77" s="78" t="s">
        <v>151</v>
      </c>
      <c r="B77" s="19" t="s">
        <v>152</v>
      </c>
      <c r="C77" s="20"/>
      <c r="D77" s="21"/>
      <c r="E77" s="22"/>
      <c r="F77" s="23"/>
      <c r="G77" s="20"/>
      <c r="H77" s="21"/>
      <c r="I77" s="23"/>
    </row>
    <row r="78" spans="1:9" x14ac:dyDescent="0.25">
      <c r="A78" s="78" t="s">
        <v>153</v>
      </c>
      <c r="B78" s="19" t="s">
        <v>154</v>
      </c>
      <c r="C78" s="20"/>
      <c r="D78" s="21"/>
      <c r="E78" s="22"/>
      <c r="F78" s="23"/>
      <c r="G78" s="20"/>
      <c r="H78" s="21"/>
      <c r="I78" s="23"/>
    </row>
    <row r="79" spans="1:9" x14ac:dyDescent="0.25">
      <c r="A79" s="78" t="s">
        <v>155</v>
      </c>
      <c r="B79" s="19" t="s">
        <v>156</v>
      </c>
      <c r="C79" s="20"/>
      <c r="D79" s="21"/>
      <c r="E79" s="22"/>
      <c r="F79" s="23"/>
      <c r="G79" s="20"/>
      <c r="H79" s="21"/>
      <c r="I79" s="23"/>
    </row>
    <row r="80" spans="1:9" x14ac:dyDescent="0.25">
      <c r="A80" s="33" t="s">
        <v>157</v>
      </c>
      <c r="B80" s="19" t="s">
        <v>158</v>
      </c>
      <c r="C80" s="20"/>
      <c r="D80" s="21"/>
      <c r="E80" s="22"/>
      <c r="F80" s="23"/>
      <c r="G80" s="20"/>
      <c r="H80" s="21"/>
      <c r="I80" s="23"/>
    </row>
    <row r="81" spans="1:9" x14ac:dyDescent="0.25">
      <c r="A81" s="33" t="s">
        <v>159</v>
      </c>
      <c r="B81" s="19" t="s">
        <v>160</v>
      </c>
      <c r="C81" s="20"/>
      <c r="D81" s="21"/>
      <c r="E81" s="22"/>
      <c r="F81" s="23"/>
      <c r="G81" s="20"/>
      <c r="H81" s="21"/>
      <c r="I81" s="23"/>
    </row>
    <row r="82" spans="1:9" x14ac:dyDescent="0.25">
      <c r="A82" s="79" t="s">
        <v>161</v>
      </c>
      <c r="B82" s="19" t="s">
        <v>162</v>
      </c>
      <c r="C82" s="20"/>
      <c r="D82" s="21"/>
      <c r="E82" s="22"/>
      <c r="F82" s="23"/>
      <c r="G82" s="20"/>
      <c r="H82" s="21"/>
      <c r="I82" s="23"/>
    </row>
    <row r="83" spans="1:9" x14ac:dyDescent="0.25">
      <c r="A83" s="80" t="s">
        <v>163</v>
      </c>
      <c r="B83" s="67" t="s">
        <v>164</v>
      </c>
      <c r="C83" s="68">
        <f>SUM(C76:C82)</f>
        <v>0</v>
      </c>
      <c r="D83" s="69">
        <f>SUM(D76:D82)</f>
        <v>0</v>
      </c>
      <c r="E83" s="70">
        <f>SUM(E76:E82)</f>
        <v>0</v>
      </c>
      <c r="F83" s="71"/>
      <c r="G83" s="68">
        <v>0</v>
      </c>
      <c r="H83" s="69">
        <f>SUM(H76:H82)</f>
        <v>0</v>
      </c>
      <c r="I83" s="71"/>
    </row>
    <row r="84" spans="1:9" x14ac:dyDescent="0.25">
      <c r="A84" s="56" t="s">
        <v>165</v>
      </c>
      <c r="B84" s="19" t="s">
        <v>166</v>
      </c>
      <c r="C84" s="20"/>
      <c r="D84" s="21"/>
      <c r="E84" s="22"/>
      <c r="F84" s="23"/>
      <c r="G84" s="20"/>
      <c r="H84" s="21"/>
      <c r="I84" s="23"/>
    </row>
    <row r="85" spans="1:9" x14ac:dyDescent="0.25">
      <c r="A85" s="56" t="s">
        <v>167</v>
      </c>
      <c r="B85" s="19" t="s">
        <v>168</v>
      </c>
      <c r="C85" s="20"/>
      <c r="D85" s="21"/>
      <c r="E85" s="22"/>
      <c r="F85" s="23"/>
      <c r="G85" s="20"/>
      <c r="H85" s="21"/>
      <c r="I85" s="23"/>
    </row>
    <row r="86" spans="1:9" x14ac:dyDescent="0.25">
      <c r="A86" s="56" t="s">
        <v>169</v>
      </c>
      <c r="B86" s="19" t="s">
        <v>170</v>
      </c>
      <c r="C86" s="20"/>
      <c r="D86" s="21"/>
      <c r="E86" s="22"/>
      <c r="F86" s="23"/>
      <c r="G86" s="20"/>
      <c r="H86" s="21"/>
      <c r="I86" s="23"/>
    </row>
    <row r="87" spans="1:9" x14ac:dyDescent="0.25">
      <c r="A87" s="56" t="s">
        <v>171</v>
      </c>
      <c r="B87" s="19" t="s">
        <v>172</v>
      </c>
      <c r="C87" s="20"/>
      <c r="D87" s="21"/>
      <c r="E87" s="22"/>
      <c r="F87" s="23"/>
      <c r="G87" s="20"/>
      <c r="H87" s="21"/>
      <c r="I87" s="23"/>
    </row>
    <row r="88" spans="1:9" x14ac:dyDescent="0.25">
      <c r="A88" s="66" t="s">
        <v>173</v>
      </c>
      <c r="B88" s="67" t="s">
        <v>174</v>
      </c>
      <c r="C88" s="68">
        <f>SUM(C84:C87)</f>
        <v>0</v>
      </c>
      <c r="D88" s="69">
        <f>SUM(D84:D87)</f>
        <v>0</v>
      </c>
      <c r="E88" s="70">
        <f>SUM(E84:E87)</f>
        <v>0</v>
      </c>
      <c r="F88" s="71"/>
      <c r="G88" s="68">
        <v>0</v>
      </c>
      <c r="H88" s="69">
        <f>SUM(H84:H87)</f>
        <v>0</v>
      </c>
      <c r="I88" s="71"/>
    </row>
    <row r="89" spans="1:9" ht="25.5" x14ac:dyDescent="0.25">
      <c r="A89" s="56" t="s">
        <v>175</v>
      </c>
      <c r="B89" s="19" t="s">
        <v>176</v>
      </c>
      <c r="C89" s="20"/>
      <c r="D89" s="21"/>
      <c r="E89" s="22"/>
      <c r="F89" s="23"/>
      <c r="G89" s="20"/>
      <c r="H89" s="21"/>
      <c r="I89" s="23"/>
    </row>
    <row r="90" spans="1:9" ht="25.5" x14ac:dyDescent="0.25">
      <c r="A90" s="56" t="s">
        <v>177</v>
      </c>
      <c r="B90" s="19" t="s">
        <v>178</v>
      </c>
      <c r="C90" s="20"/>
      <c r="D90" s="21"/>
      <c r="E90" s="22"/>
      <c r="F90" s="23"/>
      <c r="G90" s="20"/>
      <c r="H90" s="21"/>
      <c r="I90" s="23"/>
    </row>
    <row r="91" spans="1:9" ht="25.5" x14ac:dyDescent="0.25">
      <c r="A91" s="56" t="s">
        <v>179</v>
      </c>
      <c r="B91" s="19" t="s">
        <v>180</v>
      </c>
      <c r="C91" s="20"/>
      <c r="D91" s="21"/>
      <c r="E91" s="22"/>
      <c r="F91" s="23"/>
      <c r="G91" s="20"/>
      <c r="H91" s="21"/>
      <c r="I91" s="23"/>
    </row>
    <row r="92" spans="1:9" x14ac:dyDescent="0.25">
      <c r="A92" s="56" t="s">
        <v>181</v>
      </c>
      <c r="B92" s="19" t="s">
        <v>182</v>
      </c>
      <c r="C92" s="20"/>
      <c r="D92" s="21"/>
      <c r="E92" s="22"/>
      <c r="F92" s="23"/>
      <c r="G92" s="20"/>
      <c r="H92" s="21"/>
      <c r="I92" s="23"/>
    </row>
    <row r="93" spans="1:9" ht="25.5" x14ac:dyDescent="0.25">
      <c r="A93" s="56" t="s">
        <v>183</v>
      </c>
      <c r="B93" s="19" t="s">
        <v>184</v>
      </c>
      <c r="C93" s="20"/>
      <c r="D93" s="21"/>
      <c r="E93" s="22"/>
      <c r="F93" s="23"/>
      <c r="G93" s="20"/>
      <c r="H93" s="21"/>
      <c r="I93" s="23"/>
    </row>
    <row r="94" spans="1:9" ht="25.5" x14ac:dyDescent="0.25">
      <c r="A94" s="56" t="s">
        <v>185</v>
      </c>
      <c r="B94" s="19" t="s">
        <v>186</v>
      </c>
      <c r="C94" s="20"/>
      <c r="D94" s="21"/>
      <c r="E94" s="22"/>
      <c r="F94" s="23"/>
      <c r="G94" s="20"/>
      <c r="H94" s="21"/>
      <c r="I94" s="23"/>
    </row>
    <row r="95" spans="1:9" x14ac:dyDescent="0.25">
      <c r="A95" s="56" t="s">
        <v>187</v>
      </c>
      <c r="B95" s="19" t="s">
        <v>188</v>
      </c>
      <c r="C95" s="20"/>
      <c r="D95" s="21"/>
      <c r="E95" s="22"/>
      <c r="F95" s="23"/>
      <c r="G95" s="20"/>
      <c r="H95" s="21"/>
      <c r="I95" s="23"/>
    </row>
    <row r="96" spans="1:9" x14ac:dyDescent="0.25">
      <c r="A96" s="56" t="s">
        <v>189</v>
      </c>
      <c r="B96" s="19" t="s">
        <v>190</v>
      </c>
      <c r="C96" s="20"/>
      <c r="D96" s="21"/>
      <c r="E96" s="22"/>
      <c r="F96" s="23"/>
      <c r="G96" s="20"/>
      <c r="H96" s="21"/>
      <c r="I96" s="23"/>
    </row>
    <row r="97" spans="1:9" x14ac:dyDescent="0.25">
      <c r="A97" s="56" t="s">
        <v>191</v>
      </c>
      <c r="B97" s="19" t="s">
        <v>192</v>
      </c>
      <c r="C97" s="20"/>
      <c r="D97" s="21"/>
      <c r="E97" s="22"/>
      <c r="F97" s="23"/>
      <c r="G97" s="20"/>
      <c r="H97" s="21"/>
      <c r="I97" s="23"/>
    </row>
    <row r="98" spans="1:9" ht="15.75" thickBot="1" x14ac:dyDescent="0.3">
      <c r="A98" s="81" t="s">
        <v>193</v>
      </c>
      <c r="B98" s="37" t="s">
        <v>194</v>
      </c>
      <c r="C98" s="38">
        <f>SUM(C89:C97)</f>
        <v>0</v>
      </c>
      <c r="D98" s="39">
        <f>SUM(D89:D97)</f>
        <v>0</v>
      </c>
      <c r="E98" s="61">
        <f>SUM(E89:E97)</f>
        <v>0</v>
      </c>
      <c r="F98" s="82"/>
      <c r="G98" s="38">
        <f>SUM(G89:G97)</f>
        <v>0</v>
      </c>
      <c r="H98" s="39">
        <f>SUM(H89:H97)</f>
        <v>0</v>
      </c>
      <c r="I98" s="82"/>
    </row>
    <row r="99" spans="1:9" ht="15.75" thickBot="1" x14ac:dyDescent="0.3">
      <c r="A99" s="83" t="s">
        <v>195</v>
      </c>
      <c r="B99" s="43" t="s">
        <v>196</v>
      </c>
      <c r="C99" s="44">
        <f>SUM(C98,C88,C83,C75,C58,C49,C24,C23)</f>
        <v>1048047</v>
      </c>
      <c r="D99" s="45">
        <f>SUM(D98,D88,D83,D75,D58,D49,D24,D23)</f>
        <v>1048047</v>
      </c>
      <c r="E99" s="46">
        <f>SUM(E98,E88,E83,E75,E58,E49,E24,E23)</f>
        <v>566242</v>
      </c>
      <c r="F99" s="47">
        <f>+E99/C99</f>
        <v>0.54028302165837983</v>
      </c>
      <c r="G99" s="44">
        <f>SUM(G98,G88,G83,G75,G58,G49,G24,G23)</f>
        <v>1048047</v>
      </c>
      <c r="H99" s="45">
        <f>SUM(H98,H88,H83,H75,H58,H49,H24,H23)</f>
        <v>760137</v>
      </c>
      <c r="I99" s="47">
        <f>+H99/D99</f>
        <v>0.72528903760995456</v>
      </c>
    </row>
    <row r="100" spans="1:9" x14ac:dyDescent="0.25">
      <c r="C100" s="84"/>
      <c r="D100" s="84"/>
      <c r="E100" s="84"/>
      <c r="F100" s="84"/>
      <c r="G100" s="84"/>
      <c r="H100" s="84"/>
      <c r="I100" s="84"/>
    </row>
    <row r="101" spans="1:9" x14ac:dyDescent="0.25">
      <c r="C101" s="85"/>
      <c r="D101" s="85"/>
      <c r="E101" s="85"/>
      <c r="F101" s="85"/>
      <c r="G101" s="85"/>
      <c r="H101" s="85"/>
      <c r="I101" s="85"/>
    </row>
    <row r="102" spans="1:9" x14ac:dyDescent="0.25">
      <c r="G102" s="84"/>
    </row>
    <row r="103" spans="1:9" x14ac:dyDescent="0.25">
      <c r="C103" s="84"/>
      <c r="D103" s="84"/>
      <c r="E103" s="84"/>
      <c r="F103" s="84"/>
      <c r="G103" s="84"/>
      <c r="H103" s="84"/>
      <c r="I103" s="84"/>
    </row>
    <row r="104" spans="1:9" x14ac:dyDescent="0.25">
      <c r="C104" s="84"/>
      <c r="D104" s="84"/>
      <c r="E104" s="84"/>
      <c r="F104" s="84"/>
      <c r="G104" s="84"/>
      <c r="H104" s="84"/>
      <c r="I104" s="84"/>
    </row>
  </sheetData>
  <mergeCells count="5">
    <mergeCell ref="A2:I2"/>
    <mergeCell ref="A3:A4"/>
    <mergeCell ref="B3:B4"/>
    <mergeCell ref="F3:F4"/>
    <mergeCell ref="I3:I4"/>
  </mergeCells>
  <pageMargins left="0.7" right="0.7" top="0.75" bottom="0.75" header="0.3" footer="0.3"/>
  <pageSetup paperSize="9" scale="4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workbookViewId="0">
      <selection activeCell="B1" sqref="B1"/>
    </sheetView>
  </sheetViews>
  <sheetFormatPr defaultRowHeight="15" x14ac:dyDescent="0.25"/>
  <cols>
    <col min="1" max="1" width="5.5703125" bestFit="1" customWidth="1"/>
    <col min="2" max="2" width="64.28515625" bestFit="1" customWidth="1"/>
    <col min="3" max="3" width="7.140625" customWidth="1"/>
    <col min="4" max="4" width="17.28515625" customWidth="1"/>
    <col min="5" max="10" width="16.7109375" customWidth="1"/>
  </cols>
  <sheetData>
    <row r="1" spans="1:11" ht="15.75" thickBot="1" x14ac:dyDescent="0.3">
      <c r="F1" s="84"/>
      <c r="J1" s="1" t="s">
        <v>0</v>
      </c>
    </row>
    <row r="2" spans="1:11" ht="15.75" thickBot="1" x14ac:dyDescent="0.3">
      <c r="A2" s="86"/>
      <c r="B2" s="141" t="s">
        <v>407</v>
      </c>
      <c r="C2" s="142"/>
      <c r="D2" s="142"/>
      <c r="E2" s="142"/>
      <c r="F2" s="142"/>
      <c r="G2" s="142"/>
      <c r="H2" s="142"/>
      <c r="I2" s="142"/>
      <c r="J2" s="143"/>
    </row>
    <row r="3" spans="1:11" ht="14.45" customHeight="1" x14ac:dyDescent="0.25">
      <c r="A3" s="144" t="s">
        <v>197</v>
      </c>
      <c r="B3" s="133" t="s">
        <v>1</v>
      </c>
      <c r="C3" s="146" t="s">
        <v>2</v>
      </c>
      <c r="D3" s="2" t="s">
        <v>3</v>
      </c>
      <c r="E3" s="3" t="s">
        <v>4</v>
      </c>
      <c r="F3" s="4" t="s">
        <v>5</v>
      </c>
      <c r="G3" s="137" t="s">
        <v>405</v>
      </c>
      <c r="H3" s="5" t="s">
        <v>4</v>
      </c>
      <c r="I3" s="6" t="s">
        <v>6</v>
      </c>
      <c r="J3" s="139" t="s">
        <v>406</v>
      </c>
    </row>
    <row r="4" spans="1:11" ht="15.75" thickBot="1" x14ac:dyDescent="0.3">
      <c r="A4" s="145"/>
      <c r="B4" s="134"/>
      <c r="C4" s="147"/>
      <c r="D4" s="7">
        <v>45292</v>
      </c>
      <c r="E4" s="8">
        <v>45473</v>
      </c>
      <c r="F4" s="9">
        <v>45473</v>
      </c>
      <c r="G4" s="138"/>
      <c r="H4" s="10">
        <v>45504</v>
      </c>
      <c r="I4" s="11">
        <v>45504</v>
      </c>
      <c r="J4" s="140"/>
    </row>
    <row r="5" spans="1:11" x14ac:dyDescent="0.25">
      <c r="A5" s="87" t="s">
        <v>198</v>
      </c>
      <c r="B5" s="88" t="s">
        <v>199</v>
      </c>
      <c r="C5" s="89" t="s">
        <v>200</v>
      </c>
      <c r="D5" s="90"/>
      <c r="E5" s="91"/>
      <c r="F5" s="91"/>
      <c r="G5" s="92"/>
      <c r="H5" s="90"/>
      <c r="I5" s="91"/>
      <c r="J5" s="92"/>
    </row>
    <row r="6" spans="1:11" x14ac:dyDescent="0.25">
      <c r="A6" s="93" t="s">
        <v>201</v>
      </c>
      <c r="B6" s="25" t="s">
        <v>202</v>
      </c>
      <c r="C6" s="33" t="s">
        <v>203</v>
      </c>
      <c r="D6" s="94"/>
      <c r="E6" s="95"/>
      <c r="F6" s="95"/>
      <c r="G6" s="96"/>
      <c r="H6" s="94"/>
      <c r="I6" s="95"/>
      <c r="J6" s="96"/>
    </row>
    <row r="7" spans="1:11" ht="25.5" x14ac:dyDescent="0.25">
      <c r="A7" s="93" t="s">
        <v>204</v>
      </c>
      <c r="B7" s="25" t="s">
        <v>205</v>
      </c>
      <c r="C7" s="33" t="s">
        <v>206</v>
      </c>
      <c r="D7" s="94"/>
      <c r="E7" s="95"/>
      <c r="F7" s="95"/>
      <c r="G7" s="96"/>
      <c r="H7" s="94"/>
      <c r="I7" s="95"/>
      <c r="J7" s="96"/>
    </row>
    <row r="8" spans="1:11" x14ac:dyDescent="0.25">
      <c r="A8" s="93" t="s">
        <v>207</v>
      </c>
      <c r="B8" s="25" t="s">
        <v>208</v>
      </c>
      <c r="C8" s="33" t="s">
        <v>209</v>
      </c>
      <c r="D8" s="94"/>
      <c r="E8" s="95"/>
      <c r="F8" s="95"/>
      <c r="G8" s="96"/>
      <c r="H8" s="94"/>
      <c r="I8" s="95"/>
      <c r="J8" s="96"/>
    </row>
    <row r="9" spans="1:11" x14ac:dyDescent="0.25">
      <c r="A9" s="93" t="s">
        <v>210</v>
      </c>
      <c r="B9" s="25" t="s">
        <v>211</v>
      </c>
      <c r="C9" s="33" t="s">
        <v>212</v>
      </c>
      <c r="D9" s="97"/>
      <c r="E9" s="98"/>
      <c r="F9" s="98"/>
      <c r="G9" s="99"/>
      <c r="H9" s="97"/>
      <c r="I9" s="98"/>
      <c r="J9" s="99"/>
    </row>
    <row r="10" spans="1:11" x14ac:dyDescent="0.25">
      <c r="A10" s="93" t="s">
        <v>213</v>
      </c>
      <c r="B10" s="25" t="s">
        <v>214</v>
      </c>
      <c r="C10" s="33" t="s">
        <v>215</v>
      </c>
      <c r="D10" s="100"/>
      <c r="E10" s="101"/>
      <c r="F10" s="101"/>
      <c r="G10" s="99"/>
      <c r="H10" s="100"/>
      <c r="I10" s="101"/>
      <c r="J10" s="99"/>
    </row>
    <row r="11" spans="1:11" x14ac:dyDescent="0.25">
      <c r="A11" s="93" t="s">
        <v>216</v>
      </c>
      <c r="B11" s="25" t="s">
        <v>217</v>
      </c>
      <c r="C11" s="33" t="s">
        <v>218</v>
      </c>
      <c r="D11" s="102">
        <f>SUM(D5:D10)</f>
        <v>0</v>
      </c>
      <c r="E11" s="103"/>
      <c r="F11" s="103"/>
      <c r="G11" s="104"/>
      <c r="H11" s="102"/>
      <c r="I11" s="103"/>
      <c r="J11" s="104"/>
    </row>
    <row r="12" spans="1:11" x14ac:dyDescent="0.25">
      <c r="A12" s="93" t="s">
        <v>219</v>
      </c>
      <c r="B12" s="25" t="s">
        <v>220</v>
      </c>
      <c r="C12" s="33" t="s">
        <v>221</v>
      </c>
      <c r="D12" s="94"/>
      <c r="E12" s="95"/>
      <c r="F12" s="95"/>
      <c r="G12" s="96"/>
      <c r="H12" s="94"/>
      <c r="I12" s="95"/>
      <c r="J12" s="96"/>
    </row>
    <row r="13" spans="1:11" ht="25.5" x14ac:dyDescent="0.25">
      <c r="A13" s="93" t="s">
        <v>222</v>
      </c>
      <c r="B13" s="25" t="s">
        <v>223</v>
      </c>
      <c r="C13" s="33" t="s">
        <v>224</v>
      </c>
      <c r="D13" s="94"/>
      <c r="E13" s="95"/>
      <c r="F13" s="95"/>
      <c r="G13" s="96"/>
      <c r="H13" s="94"/>
      <c r="I13" s="95"/>
      <c r="J13" s="96"/>
    </row>
    <row r="14" spans="1:11" ht="25.5" x14ac:dyDescent="0.25">
      <c r="A14" s="93" t="s">
        <v>225</v>
      </c>
      <c r="B14" s="25" t="s">
        <v>226</v>
      </c>
      <c r="C14" s="33" t="s">
        <v>227</v>
      </c>
      <c r="D14" s="94"/>
      <c r="E14" s="95"/>
      <c r="F14" s="95"/>
      <c r="G14" s="96"/>
      <c r="H14" s="94"/>
      <c r="I14" s="95"/>
      <c r="J14" s="96"/>
    </row>
    <row r="15" spans="1:11" ht="25.5" x14ac:dyDescent="0.25">
      <c r="A15" s="93" t="s">
        <v>228</v>
      </c>
      <c r="B15" s="25" t="s">
        <v>229</v>
      </c>
      <c r="C15" s="33" t="s">
        <v>230</v>
      </c>
      <c r="D15" s="94"/>
      <c r="E15" s="95"/>
      <c r="F15" s="95"/>
      <c r="G15" s="96"/>
      <c r="H15" s="94"/>
      <c r="I15" s="95"/>
      <c r="J15" s="96"/>
    </row>
    <row r="16" spans="1:11" ht="25.5" x14ac:dyDescent="0.25">
      <c r="A16" s="93" t="s">
        <v>231</v>
      </c>
      <c r="B16" s="25" t="s">
        <v>232</v>
      </c>
      <c r="C16" s="33" t="s">
        <v>233</v>
      </c>
      <c r="D16" s="94">
        <f>520000*2</f>
        <v>1040000</v>
      </c>
      <c r="E16" s="95">
        <v>1040000</v>
      </c>
      <c r="F16" s="95">
        <v>1217688</v>
      </c>
      <c r="G16" s="96">
        <f>+F16/D16</f>
        <v>1.1708538461538462</v>
      </c>
      <c r="H16" s="94">
        <v>1040000</v>
      </c>
      <c r="I16" s="95">
        <v>1217688</v>
      </c>
      <c r="J16" s="96">
        <f>+I16/E16</f>
        <v>1.1708538461538462</v>
      </c>
      <c r="K16" s="130"/>
    </row>
    <row r="17" spans="1:10" x14ac:dyDescent="0.25">
      <c r="A17" s="105" t="s">
        <v>234</v>
      </c>
      <c r="B17" s="106" t="s">
        <v>235</v>
      </c>
      <c r="C17" s="80" t="s">
        <v>236</v>
      </c>
      <c r="D17" s="107">
        <f>SUM(D11:D16)</f>
        <v>1040000</v>
      </c>
      <c r="E17" s="108">
        <f>SUM(E11:E16)</f>
        <v>1040000</v>
      </c>
      <c r="F17" s="108">
        <f>SUM(F11:F16)</f>
        <v>1217688</v>
      </c>
      <c r="G17" s="109">
        <f>+F17/E17</f>
        <v>1.1708538461538462</v>
      </c>
      <c r="H17" s="107">
        <f>SUM(H11:H16)</f>
        <v>1040000</v>
      </c>
      <c r="I17" s="108">
        <f>SUM(I11:I16)</f>
        <v>1217688</v>
      </c>
      <c r="J17" s="109">
        <f>+I17/H17</f>
        <v>1.1708538461538462</v>
      </c>
    </row>
    <row r="18" spans="1:10" x14ac:dyDescent="0.25">
      <c r="A18" s="93" t="s">
        <v>237</v>
      </c>
      <c r="B18" s="25" t="s">
        <v>238</v>
      </c>
      <c r="C18" s="33" t="s">
        <v>239</v>
      </c>
      <c r="D18" s="94"/>
      <c r="E18" s="95"/>
      <c r="F18" s="95"/>
      <c r="G18" s="96"/>
      <c r="H18" s="94"/>
      <c r="I18" s="95"/>
      <c r="J18" s="96"/>
    </row>
    <row r="19" spans="1:10" ht="25.5" x14ac:dyDescent="0.25">
      <c r="A19" s="93" t="s">
        <v>240</v>
      </c>
      <c r="B19" s="25" t="s">
        <v>241</v>
      </c>
      <c r="C19" s="33" t="s">
        <v>242</v>
      </c>
      <c r="D19" s="94"/>
      <c r="E19" s="95"/>
      <c r="F19" s="95"/>
      <c r="G19" s="96"/>
      <c r="H19" s="94"/>
      <c r="I19" s="95"/>
      <c r="J19" s="96"/>
    </row>
    <row r="20" spans="1:10" ht="25.5" x14ac:dyDescent="0.25">
      <c r="A20" s="93" t="s">
        <v>243</v>
      </c>
      <c r="B20" s="25" t="s">
        <v>244</v>
      </c>
      <c r="C20" s="33" t="s">
        <v>245</v>
      </c>
      <c r="D20" s="94"/>
      <c r="E20" s="95"/>
      <c r="F20" s="95"/>
      <c r="G20" s="96"/>
      <c r="H20" s="94"/>
      <c r="I20" s="95"/>
      <c r="J20" s="96"/>
    </row>
    <row r="21" spans="1:10" ht="25.5" x14ac:dyDescent="0.25">
      <c r="A21" s="93" t="s">
        <v>246</v>
      </c>
      <c r="B21" s="25" t="s">
        <v>247</v>
      </c>
      <c r="C21" s="33" t="s">
        <v>248</v>
      </c>
      <c r="D21" s="94"/>
      <c r="E21" s="95"/>
      <c r="F21" s="95"/>
      <c r="G21" s="96"/>
      <c r="H21" s="94"/>
      <c r="I21" s="95"/>
      <c r="J21" s="96"/>
    </row>
    <row r="22" spans="1:10" x14ac:dyDescent="0.25">
      <c r="A22" s="93" t="s">
        <v>249</v>
      </c>
      <c r="B22" s="25" t="s">
        <v>250</v>
      </c>
      <c r="C22" s="33" t="s">
        <v>251</v>
      </c>
      <c r="D22" s="94"/>
      <c r="E22" s="95"/>
      <c r="F22" s="95"/>
      <c r="G22" s="96"/>
      <c r="H22" s="94"/>
      <c r="I22" s="95"/>
      <c r="J22" s="96"/>
    </row>
    <row r="23" spans="1:10" ht="25.5" x14ac:dyDescent="0.25">
      <c r="A23" s="105" t="s">
        <v>252</v>
      </c>
      <c r="B23" s="106" t="s">
        <v>253</v>
      </c>
      <c r="C23" s="80" t="s">
        <v>254</v>
      </c>
      <c r="D23" s="102">
        <f>SUM(D18:D22)</f>
        <v>0</v>
      </c>
      <c r="E23" s="103"/>
      <c r="F23" s="103"/>
      <c r="G23" s="104"/>
      <c r="H23" s="102"/>
      <c r="I23" s="103"/>
      <c r="J23" s="104"/>
    </row>
    <row r="24" spans="1:10" x14ac:dyDescent="0.25">
      <c r="A24" s="93" t="s">
        <v>255</v>
      </c>
      <c r="B24" s="25" t="s">
        <v>256</v>
      </c>
      <c r="C24" s="33" t="s">
        <v>257</v>
      </c>
      <c r="D24" s="94"/>
      <c r="E24" s="95"/>
      <c r="F24" s="95"/>
      <c r="G24" s="96"/>
      <c r="H24" s="94"/>
      <c r="I24" s="95"/>
      <c r="J24" s="96"/>
    </row>
    <row r="25" spans="1:10" x14ac:dyDescent="0.25">
      <c r="A25" s="93" t="s">
        <v>258</v>
      </c>
      <c r="B25" s="25" t="s">
        <v>259</v>
      </c>
      <c r="C25" s="33" t="s">
        <v>260</v>
      </c>
      <c r="D25" s="94"/>
      <c r="E25" s="95"/>
      <c r="F25" s="95"/>
      <c r="G25" s="96"/>
      <c r="H25" s="94"/>
      <c r="I25" s="95"/>
      <c r="J25" s="96"/>
    </row>
    <row r="26" spans="1:10" x14ac:dyDescent="0.25">
      <c r="A26" s="93" t="s">
        <v>261</v>
      </c>
      <c r="B26" s="25" t="s">
        <v>262</v>
      </c>
      <c r="C26" s="33" t="s">
        <v>263</v>
      </c>
      <c r="D26" s="102">
        <f>SUM(D24:D25)</f>
        <v>0</v>
      </c>
      <c r="E26" s="103"/>
      <c r="F26" s="103"/>
      <c r="G26" s="104"/>
      <c r="H26" s="102"/>
      <c r="I26" s="103"/>
      <c r="J26" s="104"/>
    </row>
    <row r="27" spans="1:10" x14ac:dyDescent="0.25">
      <c r="A27" s="93" t="s">
        <v>264</v>
      </c>
      <c r="B27" s="25" t="s">
        <v>265</v>
      </c>
      <c r="C27" s="33" t="s">
        <v>266</v>
      </c>
      <c r="D27" s="94"/>
      <c r="E27" s="95"/>
      <c r="F27" s="95"/>
      <c r="G27" s="96"/>
      <c r="H27" s="94"/>
      <c r="I27" s="95"/>
      <c r="J27" s="96"/>
    </row>
    <row r="28" spans="1:10" x14ac:dyDescent="0.25">
      <c r="A28" s="93" t="s">
        <v>267</v>
      </c>
      <c r="B28" s="25" t="s">
        <v>268</v>
      </c>
      <c r="C28" s="33" t="s">
        <v>269</v>
      </c>
      <c r="D28" s="94"/>
      <c r="E28" s="95"/>
      <c r="F28" s="95"/>
      <c r="G28" s="96"/>
      <c r="H28" s="94"/>
      <c r="I28" s="95"/>
      <c r="J28" s="96"/>
    </row>
    <row r="29" spans="1:10" x14ac:dyDescent="0.25">
      <c r="A29" s="93" t="s">
        <v>270</v>
      </c>
      <c r="B29" s="25" t="s">
        <v>271</v>
      </c>
      <c r="C29" s="33" t="s">
        <v>272</v>
      </c>
      <c r="D29" s="94"/>
      <c r="E29" s="95"/>
      <c r="F29" s="95"/>
      <c r="G29" s="96"/>
      <c r="H29" s="94"/>
      <c r="I29" s="95"/>
      <c r="J29" s="96"/>
    </row>
    <row r="30" spans="1:10" x14ac:dyDescent="0.25">
      <c r="A30" s="93" t="s">
        <v>273</v>
      </c>
      <c r="B30" s="110" t="s">
        <v>274</v>
      </c>
      <c r="C30" s="33" t="s">
        <v>275</v>
      </c>
      <c r="D30" s="94"/>
      <c r="E30" s="95"/>
      <c r="F30" s="95"/>
      <c r="G30" s="96"/>
      <c r="H30" s="94"/>
      <c r="I30" s="95"/>
      <c r="J30" s="96"/>
    </row>
    <row r="31" spans="1:10" x14ac:dyDescent="0.25">
      <c r="A31" s="93" t="s">
        <v>276</v>
      </c>
      <c r="B31" s="25" t="s">
        <v>277</v>
      </c>
      <c r="C31" s="33" t="s">
        <v>278</v>
      </c>
      <c r="D31" s="94"/>
      <c r="E31" s="95"/>
      <c r="F31" s="95"/>
      <c r="G31" s="96"/>
      <c r="H31" s="94"/>
      <c r="I31" s="95"/>
      <c r="J31" s="96"/>
    </row>
    <row r="32" spans="1:10" x14ac:dyDescent="0.25">
      <c r="A32" s="93" t="s">
        <v>279</v>
      </c>
      <c r="B32" s="25" t="s">
        <v>280</v>
      </c>
      <c r="C32" s="33" t="s">
        <v>281</v>
      </c>
      <c r="D32" s="94"/>
      <c r="E32" s="95"/>
      <c r="F32" s="95"/>
      <c r="G32" s="96"/>
      <c r="H32" s="94"/>
      <c r="I32" s="95"/>
      <c r="J32" s="96"/>
    </row>
    <row r="33" spans="1:11" x14ac:dyDescent="0.25">
      <c r="A33" s="93" t="s">
        <v>282</v>
      </c>
      <c r="B33" s="25" t="s">
        <v>283</v>
      </c>
      <c r="C33" s="33" t="s">
        <v>284</v>
      </c>
      <c r="D33" s="94"/>
      <c r="E33" s="95"/>
      <c r="F33" s="95"/>
      <c r="G33" s="96"/>
      <c r="H33" s="94"/>
      <c r="I33" s="95"/>
      <c r="J33" s="96"/>
    </row>
    <row r="34" spans="1:11" x14ac:dyDescent="0.25">
      <c r="A34" s="93" t="s">
        <v>285</v>
      </c>
      <c r="B34" s="25" t="s">
        <v>286</v>
      </c>
      <c r="C34" s="33" t="s">
        <v>287</v>
      </c>
      <c r="D34" s="94"/>
      <c r="E34" s="95"/>
      <c r="F34" s="95"/>
      <c r="G34" s="96"/>
      <c r="H34" s="94"/>
      <c r="I34" s="95"/>
      <c r="J34" s="96"/>
    </row>
    <row r="35" spans="1:11" x14ac:dyDescent="0.25">
      <c r="A35" s="93" t="s">
        <v>288</v>
      </c>
      <c r="B35" s="25" t="s">
        <v>289</v>
      </c>
      <c r="C35" s="33" t="s">
        <v>290</v>
      </c>
      <c r="D35" s="102">
        <f>SUM(D30:D34)</f>
        <v>0</v>
      </c>
      <c r="E35" s="103"/>
      <c r="F35" s="103"/>
      <c r="G35" s="104"/>
      <c r="H35" s="102"/>
      <c r="I35" s="103"/>
      <c r="J35" s="104"/>
    </row>
    <row r="36" spans="1:11" x14ac:dyDescent="0.25">
      <c r="A36" s="93" t="s">
        <v>291</v>
      </c>
      <c r="B36" s="25" t="s">
        <v>292</v>
      </c>
      <c r="C36" s="33" t="s">
        <v>293</v>
      </c>
      <c r="D36" s="94"/>
      <c r="E36" s="95"/>
      <c r="F36" s="95"/>
      <c r="G36" s="96"/>
      <c r="H36" s="94"/>
      <c r="I36" s="95"/>
      <c r="J36" s="96"/>
    </row>
    <row r="37" spans="1:11" x14ac:dyDescent="0.25">
      <c r="A37" s="105" t="s">
        <v>294</v>
      </c>
      <c r="B37" s="106" t="s">
        <v>295</v>
      </c>
      <c r="C37" s="80" t="s">
        <v>296</v>
      </c>
      <c r="D37" s="102">
        <f>SUM(D26:D29,D35,D36)</f>
        <v>0</v>
      </c>
      <c r="E37" s="103"/>
      <c r="F37" s="103"/>
      <c r="G37" s="104"/>
      <c r="H37" s="102"/>
      <c r="I37" s="103"/>
      <c r="J37" s="104"/>
    </row>
    <row r="38" spans="1:11" x14ac:dyDescent="0.25">
      <c r="A38" s="93" t="s">
        <v>297</v>
      </c>
      <c r="B38" s="56" t="s">
        <v>298</v>
      </c>
      <c r="C38" s="33" t="s">
        <v>299</v>
      </c>
      <c r="D38" s="94"/>
      <c r="E38" s="95"/>
      <c r="F38" s="95"/>
      <c r="G38" s="96"/>
      <c r="H38" s="94"/>
      <c r="I38" s="95"/>
      <c r="J38" s="96"/>
    </row>
    <row r="39" spans="1:11" x14ac:dyDescent="0.25">
      <c r="A39" s="93" t="s">
        <v>300</v>
      </c>
      <c r="B39" s="56" t="s">
        <v>301</v>
      </c>
      <c r="C39" s="33" t="s">
        <v>302</v>
      </c>
      <c r="D39" s="94"/>
      <c r="E39" s="95"/>
      <c r="F39" s="95"/>
      <c r="G39" s="96"/>
      <c r="H39" s="94"/>
      <c r="I39" s="95"/>
      <c r="J39" s="96"/>
    </row>
    <row r="40" spans="1:11" x14ac:dyDescent="0.25">
      <c r="A40" s="93" t="s">
        <v>303</v>
      </c>
      <c r="B40" s="56" t="s">
        <v>304</v>
      </c>
      <c r="C40" s="33" t="s">
        <v>305</v>
      </c>
      <c r="D40" s="94"/>
      <c r="E40" s="95"/>
      <c r="F40" s="95"/>
      <c r="G40" s="96"/>
      <c r="H40" s="94"/>
      <c r="I40" s="95"/>
      <c r="J40" s="96"/>
    </row>
    <row r="41" spans="1:11" x14ac:dyDescent="0.25">
      <c r="A41" s="93" t="s">
        <v>306</v>
      </c>
      <c r="B41" s="56" t="s">
        <v>307</v>
      </c>
      <c r="C41" s="33" t="s">
        <v>308</v>
      </c>
      <c r="D41" s="94"/>
      <c r="E41" s="95"/>
      <c r="F41" s="95"/>
      <c r="G41" s="96"/>
      <c r="H41" s="94"/>
      <c r="I41" s="95"/>
      <c r="J41" s="96"/>
    </row>
    <row r="42" spans="1:11" x14ac:dyDescent="0.25">
      <c r="A42" s="93" t="s">
        <v>309</v>
      </c>
      <c r="B42" s="56" t="s">
        <v>310</v>
      </c>
      <c r="C42" s="33" t="s">
        <v>311</v>
      </c>
      <c r="D42" s="94"/>
      <c r="E42" s="95"/>
      <c r="F42" s="95"/>
      <c r="G42" s="96"/>
      <c r="H42" s="94"/>
      <c r="I42" s="95"/>
      <c r="J42" s="96"/>
    </row>
    <row r="43" spans="1:11" x14ac:dyDescent="0.25">
      <c r="A43" s="93" t="s">
        <v>312</v>
      </c>
      <c r="B43" s="110" t="s">
        <v>313</v>
      </c>
      <c r="C43" s="33" t="s">
        <v>314</v>
      </c>
      <c r="D43" s="94"/>
      <c r="E43" s="95"/>
      <c r="F43" s="95"/>
      <c r="G43" s="96"/>
      <c r="H43" s="94"/>
      <c r="I43" s="95"/>
      <c r="J43" s="96"/>
    </row>
    <row r="44" spans="1:11" x14ac:dyDescent="0.25">
      <c r="A44" s="93" t="s">
        <v>315</v>
      </c>
      <c r="B44" s="110" t="s">
        <v>316</v>
      </c>
      <c r="C44" s="33" t="s">
        <v>317</v>
      </c>
      <c r="D44" s="94"/>
      <c r="E44" s="95"/>
      <c r="F44" s="95"/>
      <c r="G44" s="96"/>
      <c r="H44" s="94"/>
      <c r="I44" s="95"/>
      <c r="J44" s="96"/>
    </row>
    <row r="45" spans="1:11" x14ac:dyDescent="0.25">
      <c r="A45" s="93" t="s">
        <v>318</v>
      </c>
      <c r="B45" s="56" t="s">
        <v>319</v>
      </c>
      <c r="C45" s="33" t="s">
        <v>320</v>
      </c>
      <c r="D45" s="94"/>
      <c r="E45" s="95"/>
      <c r="F45" s="95"/>
      <c r="G45" s="96"/>
      <c r="H45" s="94"/>
      <c r="I45" s="95"/>
      <c r="J45" s="96"/>
    </row>
    <row r="46" spans="1:11" x14ac:dyDescent="0.25">
      <c r="A46" s="93">
        <v>42</v>
      </c>
      <c r="B46" s="56" t="s">
        <v>321</v>
      </c>
      <c r="C46" s="33" t="s">
        <v>322</v>
      </c>
      <c r="D46" s="94">
        <v>0</v>
      </c>
      <c r="E46" s="95">
        <v>0</v>
      </c>
      <c r="F46" s="95">
        <v>760</v>
      </c>
      <c r="G46" s="96"/>
      <c r="H46" s="94">
        <v>0</v>
      </c>
      <c r="I46" s="95">
        <v>954</v>
      </c>
      <c r="J46" s="96"/>
      <c r="K46" s="130"/>
    </row>
    <row r="47" spans="1:11" x14ac:dyDescent="0.25">
      <c r="A47" s="93">
        <v>43</v>
      </c>
      <c r="B47" s="56" t="s">
        <v>323</v>
      </c>
      <c r="C47" s="33" t="s">
        <v>324</v>
      </c>
      <c r="D47" s="102">
        <f>SUM(D45:D46)</f>
        <v>0</v>
      </c>
      <c r="E47" s="103">
        <f t="shared" ref="E47:I47" si="0">SUM(E45:E46)</f>
        <v>0</v>
      </c>
      <c r="F47" s="103">
        <f t="shared" si="0"/>
        <v>760</v>
      </c>
      <c r="G47" s="111">
        <f t="shared" si="0"/>
        <v>0</v>
      </c>
      <c r="H47" s="102">
        <f t="shared" si="0"/>
        <v>0</v>
      </c>
      <c r="I47" s="103">
        <f t="shared" si="0"/>
        <v>954</v>
      </c>
      <c r="J47" s="104"/>
    </row>
    <row r="48" spans="1:11" x14ac:dyDescent="0.25">
      <c r="A48" s="93">
        <v>44</v>
      </c>
      <c r="B48" s="56" t="s">
        <v>325</v>
      </c>
      <c r="C48" s="33" t="s">
        <v>326</v>
      </c>
      <c r="D48" s="94"/>
      <c r="E48" s="95"/>
      <c r="F48" s="95"/>
      <c r="G48" s="96"/>
      <c r="H48" s="94"/>
      <c r="I48" s="95"/>
      <c r="J48" s="96"/>
    </row>
    <row r="49" spans="1:10" x14ac:dyDescent="0.25">
      <c r="A49" s="93">
        <v>45</v>
      </c>
      <c r="B49" s="56" t="s">
        <v>327</v>
      </c>
      <c r="C49" s="33" t="s">
        <v>328</v>
      </c>
      <c r="D49" s="94"/>
      <c r="E49" s="95"/>
      <c r="F49" s="95"/>
      <c r="G49" s="96"/>
      <c r="H49" s="94"/>
      <c r="I49" s="95"/>
      <c r="J49" s="96"/>
    </row>
    <row r="50" spans="1:10" x14ac:dyDescent="0.25">
      <c r="A50" s="93" t="s">
        <v>329</v>
      </c>
      <c r="B50" s="56" t="s">
        <v>330</v>
      </c>
      <c r="C50" s="33" t="s">
        <v>331</v>
      </c>
      <c r="D50" s="102">
        <f>SUM(D48:D49)</f>
        <v>0</v>
      </c>
      <c r="E50" s="103"/>
      <c r="F50" s="103"/>
      <c r="G50" s="104"/>
      <c r="H50" s="102">
        <f>SUM(H48:H49)</f>
        <v>0</v>
      </c>
      <c r="I50" s="103"/>
      <c r="J50" s="104"/>
    </row>
    <row r="51" spans="1:10" x14ac:dyDescent="0.25">
      <c r="A51" s="93" t="s">
        <v>332</v>
      </c>
      <c r="B51" s="56" t="s">
        <v>333</v>
      </c>
      <c r="C51" s="33" t="s">
        <v>334</v>
      </c>
      <c r="D51" s="94"/>
      <c r="E51" s="95"/>
      <c r="F51" s="95"/>
      <c r="G51" s="96"/>
      <c r="H51" s="94"/>
      <c r="I51" s="95"/>
      <c r="J51" s="96"/>
    </row>
    <row r="52" spans="1:10" x14ac:dyDescent="0.25">
      <c r="A52" s="93" t="s">
        <v>335</v>
      </c>
      <c r="B52" s="56" t="s">
        <v>336</v>
      </c>
      <c r="C52" s="33" t="s">
        <v>337</v>
      </c>
      <c r="D52" s="94"/>
      <c r="E52" s="95"/>
      <c r="F52" s="95"/>
      <c r="G52" s="96"/>
      <c r="H52" s="94">
        <v>0</v>
      </c>
      <c r="I52" s="95"/>
      <c r="J52" s="96"/>
    </row>
    <row r="53" spans="1:10" x14ac:dyDescent="0.25">
      <c r="A53" s="105" t="s">
        <v>338</v>
      </c>
      <c r="B53" s="106" t="s">
        <v>339</v>
      </c>
      <c r="C53" s="80" t="s">
        <v>340</v>
      </c>
      <c r="D53" s="102">
        <f>SUM(D38:D44,D47,D50,D51,D52)</f>
        <v>0</v>
      </c>
      <c r="E53" s="103">
        <f>SUM(E38:E44,E47,E50,E51,E52)</f>
        <v>0</v>
      </c>
      <c r="F53" s="103">
        <f>SUM(F38:F44,F47,F50,F51,F52)</f>
        <v>760</v>
      </c>
      <c r="G53" s="104"/>
      <c r="H53" s="102">
        <f>SUM(H38:H52)-H45-H46-H48-H49</f>
        <v>0</v>
      </c>
      <c r="I53" s="103">
        <f>SUM(I38:I44,I47,I50,I51,I52)</f>
        <v>954</v>
      </c>
      <c r="J53" s="104"/>
    </row>
    <row r="54" spans="1:10" x14ac:dyDescent="0.25">
      <c r="A54" s="93" t="s">
        <v>341</v>
      </c>
      <c r="B54" s="56" t="s">
        <v>342</v>
      </c>
      <c r="C54" s="33" t="s">
        <v>343</v>
      </c>
      <c r="D54" s="94"/>
      <c r="E54" s="95"/>
      <c r="F54" s="95"/>
      <c r="G54" s="96"/>
      <c r="H54" s="94"/>
      <c r="I54" s="95"/>
      <c r="J54" s="96"/>
    </row>
    <row r="55" spans="1:10" x14ac:dyDescent="0.25">
      <c r="A55" s="93" t="s">
        <v>344</v>
      </c>
      <c r="B55" s="56" t="s">
        <v>345</v>
      </c>
      <c r="C55" s="33" t="s">
        <v>346</v>
      </c>
      <c r="D55" s="94"/>
      <c r="E55" s="95"/>
      <c r="F55" s="95"/>
      <c r="G55" s="96"/>
      <c r="H55" s="94"/>
      <c r="I55" s="95"/>
      <c r="J55" s="96"/>
    </row>
    <row r="56" spans="1:10" x14ac:dyDescent="0.25">
      <c r="A56" s="93" t="s">
        <v>347</v>
      </c>
      <c r="B56" s="56" t="s">
        <v>348</v>
      </c>
      <c r="C56" s="33" t="s">
        <v>349</v>
      </c>
      <c r="D56" s="94"/>
      <c r="E56" s="95"/>
      <c r="F56" s="95"/>
      <c r="G56" s="96"/>
      <c r="H56" s="94"/>
      <c r="I56" s="95"/>
      <c r="J56" s="96"/>
    </row>
    <row r="57" spans="1:10" x14ac:dyDescent="0.25">
      <c r="A57" s="93" t="s">
        <v>350</v>
      </c>
      <c r="B57" s="56" t="s">
        <v>351</v>
      </c>
      <c r="C57" s="33" t="s">
        <v>352</v>
      </c>
      <c r="D57" s="94"/>
      <c r="E57" s="95"/>
      <c r="F57" s="95"/>
      <c r="G57" s="96"/>
      <c r="H57" s="94"/>
      <c r="I57" s="95"/>
      <c r="J57" s="96"/>
    </row>
    <row r="58" spans="1:10" x14ac:dyDescent="0.25">
      <c r="A58" s="93" t="s">
        <v>353</v>
      </c>
      <c r="B58" s="56" t="s">
        <v>354</v>
      </c>
      <c r="C58" s="33" t="s">
        <v>355</v>
      </c>
      <c r="D58" s="94"/>
      <c r="E58" s="95"/>
      <c r="F58" s="95"/>
      <c r="G58" s="96"/>
      <c r="H58" s="94"/>
      <c r="I58" s="95"/>
      <c r="J58" s="96"/>
    </row>
    <row r="59" spans="1:10" x14ac:dyDescent="0.25">
      <c r="A59" s="105" t="s">
        <v>356</v>
      </c>
      <c r="B59" s="106" t="s">
        <v>357</v>
      </c>
      <c r="C59" s="80" t="s">
        <v>358</v>
      </c>
      <c r="D59" s="102">
        <f>SUM(D54:D58)</f>
        <v>0</v>
      </c>
      <c r="E59" s="102">
        <f>SUM(E54:E58)</f>
        <v>0</v>
      </c>
      <c r="F59" s="103">
        <f>SUM(F54:F58)</f>
        <v>0</v>
      </c>
      <c r="G59" s="104"/>
      <c r="H59" s="102">
        <f>SUM(H54:H58)</f>
        <v>0</v>
      </c>
      <c r="I59" s="102">
        <f>SUM(I54:I58)</f>
        <v>0</v>
      </c>
      <c r="J59" s="104"/>
    </row>
    <row r="60" spans="1:10" ht="25.5" x14ac:dyDescent="0.25">
      <c r="A60" s="93" t="s">
        <v>359</v>
      </c>
      <c r="B60" s="56" t="s">
        <v>360</v>
      </c>
      <c r="C60" s="33" t="s">
        <v>361</v>
      </c>
      <c r="D60" s="94"/>
      <c r="E60" s="94"/>
      <c r="F60" s="95"/>
      <c r="G60" s="96"/>
      <c r="H60" s="94"/>
      <c r="I60" s="95"/>
      <c r="J60" s="96"/>
    </row>
    <row r="61" spans="1:10" ht="25.5" x14ac:dyDescent="0.25">
      <c r="A61" s="93" t="s">
        <v>362</v>
      </c>
      <c r="B61" s="56" t="s">
        <v>363</v>
      </c>
      <c r="C61" s="33" t="s">
        <v>364</v>
      </c>
      <c r="D61" s="94"/>
      <c r="E61" s="94"/>
      <c r="F61" s="95"/>
      <c r="G61" s="96"/>
      <c r="H61" s="94"/>
      <c r="I61" s="95"/>
      <c r="J61" s="96"/>
    </row>
    <row r="62" spans="1:10" ht="25.5" x14ac:dyDescent="0.25">
      <c r="A62" s="93" t="s">
        <v>365</v>
      </c>
      <c r="B62" s="56" t="s">
        <v>366</v>
      </c>
      <c r="C62" s="33" t="s">
        <v>367</v>
      </c>
      <c r="D62" s="94"/>
      <c r="E62" s="94"/>
      <c r="F62" s="95"/>
      <c r="G62" s="96"/>
      <c r="H62" s="94"/>
      <c r="I62" s="95"/>
      <c r="J62" s="96"/>
    </row>
    <row r="63" spans="1:10" ht="25.5" x14ac:dyDescent="0.25">
      <c r="A63" s="93" t="s">
        <v>368</v>
      </c>
      <c r="B63" s="25" t="s">
        <v>369</v>
      </c>
      <c r="C63" s="33" t="s">
        <v>370</v>
      </c>
      <c r="D63" s="94"/>
      <c r="E63" s="94"/>
      <c r="F63" s="95"/>
      <c r="G63" s="96"/>
      <c r="H63" s="94"/>
      <c r="I63" s="95"/>
      <c r="J63" s="96"/>
    </row>
    <row r="64" spans="1:10" x14ac:dyDescent="0.25">
      <c r="A64" s="93" t="s">
        <v>371</v>
      </c>
      <c r="B64" s="56" t="s">
        <v>372</v>
      </c>
      <c r="C64" s="33" t="s">
        <v>373</v>
      </c>
      <c r="D64" s="94"/>
      <c r="E64" s="94"/>
      <c r="F64" s="95"/>
      <c r="G64" s="96"/>
      <c r="H64" s="94"/>
      <c r="I64" s="95"/>
      <c r="J64" s="96"/>
    </row>
    <row r="65" spans="1:11" x14ac:dyDescent="0.25">
      <c r="A65" s="105" t="s">
        <v>374</v>
      </c>
      <c r="B65" s="106" t="s">
        <v>375</v>
      </c>
      <c r="C65" s="80" t="s">
        <v>376</v>
      </c>
      <c r="D65" s="102">
        <f>SUM(D60:D64)</f>
        <v>0</v>
      </c>
      <c r="E65" s="102">
        <f>SUM(E60:E64)</f>
        <v>0</v>
      </c>
      <c r="F65" s="103">
        <f>SUM(F60:F64)</f>
        <v>0</v>
      </c>
      <c r="G65" s="104"/>
      <c r="H65" s="102">
        <f>SUM(H60:H64)</f>
        <v>0</v>
      </c>
      <c r="I65" s="103">
        <f>SUM(I60:I64)</f>
        <v>0</v>
      </c>
      <c r="J65" s="104"/>
    </row>
    <row r="66" spans="1:11" ht="25.5" x14ac:dyDescent="0.25">
      <c r="A66" s="93" t="s">
        <v>377</v>
      </c>
      <c r="B66" s="56" t="s">
        <v>378</v>
      </c>
      <c r="C66" s="33" t="s">
        <v>379</v>
      </c>
      <c r="D66" s="94"/>
      <c r="E66" s="94"/>
      <c r="F66" s="95"/>
      <c r="G66" s="96"/>
      <c r="H66" s="94"/>
      <c r="I66" s="95"/>
      <c r="J66" s="96"/>
    </row>
    <row r="67" spans="1:11" ht="25.5" x14ac:dyDescent="0.25">
      <c r="A67" s="93" t="s">
        <v>380</v>
      </c>
      <c r="B67" s="25" t="s">
        <v>381</v>
      </c>
      <c r="C67" s="33" t="s">
        <v>382</v>
      </c>
      <c r="D67" s="94"/>
      <c r="E67" s="94"/>
      <c r="F67" s="95"/>
      <c r="G67" s="96"/>
      <c r="H67" s="94"/>
      <c r="I67" s="95"/>
      <c r="J67" s="96"/>
    </row>
    <row r="68" spans="1:11" ht="25.5" x14ac:dyDescent="0.25">
      <c r="A68" s="93" t="s">
        <v>383</v>
      </c>
      <c r="B68" s="25" t="s">
        <v>384</v>
      </c>
      <c r="C68" s="33" t="s">
        <v>385</v>
      </c>
      <c r="D68" s="94"/>
      <c r="E68" s="94"/>
      <c r="F68" s="95"/>
      <c r="G68" s="96"/>
      <c r="H68" s="94"/>
      <c r="I68" s="95"/>
      <c r="J68" s="96"/>
    </row>
    <row r="69" spans="1:11" ht="25.5" x14ac:dyDescent="0.25">
      <c r="A69" s="93" t="s">
        <v>386</v>
      </c>
      <c r="B69" s="25" t="s">
        <v>387</v>
      </c>
      <c r="C69" s="33" t="s">
        <v>388</v>
      </c>
      <c r="D69" s="94"/>
      <c r="E69" s="94"/>
      <c r="F69" s="95"/>
      <c r="G69" s="96"/>
      <c r="H69" s="94"/>
      <c r="I69" s="95"/>
      <c r="J69" s="96"/>
    </row>
    <row r="70" spans="1:11" x14ac:dyDescent="0.25">
      <c r="A70" s="93" t="s">
        <v>389</v>
      </c>
      <c r="B70" s="56" t="s">
        <v>390</v>
      </c>
      <c r="C70" s="33" t="s">
        <v>391</v>
      </c>
      <c r="D70" s="94"/>
      <c r="E70" s="94"/>
      <c r="F70" s="95"/>
      <c r="G70" s="96"/>
      <c r="H70" s="94"/>
      <c r="I70" s="95"/>
      <c r="J70" s="96"/>
    </row>
    <row r="71" spans="1:11" x14ac:dyDescent="0.25">
      <c r="A71" s="105" t="s">
        <v>392</v>
      </c>
      <c r="B71" s="106" t="s">
        <v>393</v>
      </c>
      <c r="C71" s="80" t="s">
        <v>394</v>
      </c>
      <c r="D71" s="102">
        <f>SUM(D66:D70)</f>
        <v>0</v>
      </c>
      <c r="E71" s="102">
        <f>SUM(E66:E70)</f>
        <v>0</v>
      </c>
      <c r="F71" s="103">
        <f>SUM(F66:F70)</f>
        <v>0</v>
      </c>
      <c r="G71" s="104"/>
      <c r="H71" s="102">
        <f>SUM(H66:H70)</f>
        <v>0</v>
      </c>
      <c r="I71" s="103">
        <f>SUM(I66:I70)</f>
        <v>0</v>
      </c>
      <c r="J71" s="104"/>
    </row>
    <row r="72" spans="1:11" ht="15.75" thickBot="1" x14ac:dyDescent="0.3">
      <c r="A72" s="112" t="s">
        <v>395</v>
      </c>
      <c r="B72" s="113" t="s">
        <v>396</v>
      </c>
      <c r="C72" s="114" t="s">
        <v>397</v>
      </c>
      <c r="D72" s="115">
        <f>SUM(D17,D23,D37,D53,D59,D65,D71)</f>
        <v>1040000</v>
      </c>
      <c r="E72" s="115">
        <f>SUM(E17,E23,E37,E53,E59,E65,E71)</f>
        <v>1040000</v>
      </c>
      <c r="F72" s="116">
        <f>SUM(F17,F23,F37,F53,F59,F65,F71)</f>
        <v>1218448</v>
      </c>
      <c r="G72" s="117">
        <f>+F72/D72</f>
        <v>1.1715846153846154</v>
      </c>
      <c r="H72" s="115">
        <f>SUM(H17,H23,H37,H53,H59,H65,H71)</f>
        <v>1040000</v>
      </c>
      <c r="I72" s="116">
        <f>SUM(I17,I23,I37,I53,I59,I65,I71)</f>
        <v>1218642</v>
      </c>
      <c r="J72" s="117">
        <f>+I72/E72</f>
        <v>1.1717711538461539</v>
      </c>
    </row>
    <row r="73" spans="1:11" x14ac:dyDescent="0.25">
      <c r="A73" s="118">
        <v>69</v>
      </c>
      <c r="B73" s="119" t="s">
        <v>398</v>
      </c>
      <c r="C73" s="120" t="s">
        <v>399</v>
      </c>
      <c r="D73" s="128">
        <v>8047</v>
      </c>
      <c r="E73" s="128">
        <v>8047</v>
      </c>
      <c r="F73" s="127">
        <v>8047</v>
      </c>
      <c r="G73" s="121">
        <f>+F73/D73</f>
        <v>1</v>
      </c>
      <c r="H73" s="128">
        <v>8047</v>
      </c>
      <c r="I73" s="128">
        <v>8047</v>
      </c>
      <c r="J73" s="129">
        <f>+I73/E73</f>
        <v>1</v>
      </c>
    </row>
    <row r="74" spans="1:11" ht="15.75" thickBot="1" x14ac:dyDescent="0.3">
      <c r="A74" s="112">
        <v>70</v>
      </c>
      <c r="B74" s="57" t="s">
        <v>400</v>
      </c>
      <c r="C74" s="114" t="s">
        <v>401</v>
      </c>
      <c r="D74" s="115">
        <f>+D73</f>
        <v>8047</v>
      </c>
      <c r="E74" s="115">
        <f>+E73</f>
        <v>8047</v>
      </c>
      <c r="F74" s="116">
        <f>+F73</f>
        <v>8047</v>
      </c>
      <c r="G74" s="117">
        <f>+F74/D74</f>
        <v>1</v>
      </c>
      <c r="H74" s="115">
        <f>+H73</f>
        <v>8047</v>
      </c>
      <c r="I74" s="116">
        <f>+I73</f>
        <v>8047</v>
      </c>
      <c r="J74" s="117">
        <f>+I74/E74</f>
        <v>1</v>
      </c>
    </row>
    <row r="75" spans="1:11" ht="15.75" thickBot="1" x14ac:dyDescent="0.3">
      <c r="A75" s="122">
        <v>71</v>
      </c>
      <c r="B75" s="42" t="s">
        <v>402</v>
      </c>
      <c r="C75" s="83" t="s">
        <v>403</v>
      </c>
      <c r="D75" s="123">
        <f>+D72+D74</f>
        <v>1048047</v>
      </c>
      <c r="E75" s="123">
        <f>+E72+E74</f>
        <v>1048047</v>
      </c>
      <c r="F75" s="124">
        <f>+F72+F74</f>
        <v>1226495</v>
      </c>
      <c r="G75" s="125">
        <f>+F75/D75</f>
        <v>1.1702671731325027</v>
      </c>
      <c r="H75" s="123">
        <f>+H72+H74</f>
        <v>1048047</v>
      </c>
      <c r="I75" s="124">
        <f>+I72+I74</f>
        <v>1226689</v>
      </c>
      <c r="J75" s="125">
        <f>+I75/E75</f>
        <v>1.1704522793348009</v>
      </c>
      <c r="K75" s="84"/>
    </row>
    <row r="76" spans="1:11" x14ac:dyDescent="0.25">
      <c r="D76" s="84">
        <f>+D75-Kiadás!C99</f>
        <v>0</v>
      </c>
      <c r="E76" s="84">
        <f>+E75-Kiadás!D99</f>
        <v>0</v>
      </c>
      <c r="F76" s="84">
        <f>+F75-Kiadás!E99</f>
        <v>660253</v>
      </c>
      <c r="H76" s="84">
        <f>+H75-Kiadás!G99</f>
        <v>0</v>
      </c>
      <c r="I76" s="84">
        <f>+I75-Kiadás!H99</f>
        <v>466552</v>
      </c>
    </row>
    <row r="78" spans="1:11" x14ac:dyDescent="0.25">
      <c r="D78" s="84"/>
      <c r="I78" s="84"/>
    </row>
  </sheetData>
  <mergeCells count="6">
    <mergeCell ref="B2:J2"/>
    <mergeCell ref="A3:A4"/>
    <mergeCell ref="B3:B4"/>
    <mergeCell ref="C3:C4"/>
    <mergeCell ref="G3:G4"/>
    <mergeCell ref="J3:J4"/>
  </mergeCells>
  <pageMargins left="0.7" right="0.7" top="0.75" bottom="0.75" header="0.3" footer="0.3"/>
  <pageSetup paperSize="9"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Kiadás</vt:lpstr>
      <vt:lpstr>Bevétel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2024-08-17T14:12:58Z</cp:lastPrinted>
  <dcterms:created xsi:type="dcterms:W3CDTF">2021-09-03T11:10:06Z</dcterms:created>
  <dcterms:modified xsi:type="dcterms:W3CDTF">2024-08-21T08:31:29Z</dcterms:modified>
</cp:coreProperties>
</file>