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Gyalogos átkelő\pályázati felhívás\"/>
    </mc:Choice>
  </mc:AlternateContent>
  <bookViews>
    <workbookView xWindow="0" yWindow="0" windowWidth="28800" windowHeight="12180" activeTab="1"/>
  </bookViews>
  <sheets>
    <sheet name="Összesítő" sheetId="7" r:id="rId1"/>
    <sheet name="Vasút utca nyugat" sheetId="1" r:id="rId2"/>
    <sheet name="Magdolna utca nyugat" sheetId="4" r:id="rId3"/>
    <sheet name="Templom tér" sheetId="6" r:id="rId4"/>
  </sheets>
  <externalReferences>
    <externalReference r:id="rId5"/>
    <externalReference r:id="rId6"/>
    <externalReference r:id="rId7"/>
  </externalReferences>
  <definedNames>
    <definedName name="a">[1]Főösszesítő!#REF!</definedName>
    <definedName name="ácsdíj">[1]Főösszesítő!#REF!</definedName>
    <definedName name="adfbnmu">[1]Főösszesítő!#REF!</definedName>
    <definedName name="ae">[1]Főösszesítő!#REF!</definedName>
    <definedName name="aet">[1]Főösszesítő!#REF!</definedName>
    <definedName name="aetjk">[1]Főösszesítő!#REF!</definedName>
    <definedName name="alapterület">[1]Főösszesítő!#REF!</definedName>
    <definedName name="alépítmény" localSheetId="2">'Magdolna utca nyugat'!$F$18</definedName>
    <definedName name="alépítmény" localSheetId="3">'Templom tér'!$F$20</definedName>
    <definedName name="alépítmény">'Vasút utca nyugat'!$F$29</definedName>
    <definedName name="általános" localSheetId="2">'Magdolna utca nyugat'!$F$7</definedName>
    <definedName name="általános" localSheetId="3">'Templom tér'!$F$8</definedName>
    <definedName name="általános">'Vasút utca nyugat'!$F$8</definedName>
    <definedName name="alvállalkozó">[1]Főösszesítő!#REF!</definedName>
    <definedName name="anyag">[1]Főösszesítő!#REF!</definedName>
    <definedName name="anyagf">[1]Főösszesítő!#REF!</definedName>
    <definedName name="anyagg">[1]Főösszesítő!#REF!</definedName>
    <definedName name="artmk">[1]Főösszesítő!#REF!</definedName>
    <definedName name="artz7k">[1]Főösszesítő!#REF!</definedName>
    <definedName name="arwz7ik">[1]Főösszesítő!#REF!</definedName>
    <definedName name="awe">[1]Főösszesítő!#REF!</definedName>
    <definedName name="awgq">[1]Főösszesítő!#REF!</definedName>
    <definedName name="b">[1]Főösszesítő!#REF!</definedName>
    <definedName name="bádogdíj">[1]Főösszesítő!#REF!</definedName>
    <definedName name="bbfdfs">#REF!</definedName>
    <definedName name="bdf">[1]Főösszesítő!#REF!</definedName>
    <definedName name="befejező" localSheetId="2">'Magdolna utca nyugat'!#REF!</definedName>
    <definedName name="befejező" localSheetId="3">'Templom tér'!$F$31</definedName>
    <definedName name="befejező">'Vasút utca nyugat'!$F$42</definedName>
    <definedName name="betonozás" localSheetId="2">'Magdolna utca nyugat'!#REF!</definedName>
    <definedName name="betonozás" localSheetId="3">'Templom tér'!#REF!</definedName>
    <definedName name="betonozás">'Vasút utca nyugat'!#REF!</definedName>
    <definedName name="bf">[1]Főösszesítő!#REF!</definedName>
    <definedName name="bge">#REF!</definedName>
    <definedName name="bh">[1]Főösszesítő!#REF!</definedName>
    <definedName name="Bonds_CostOfBonds">[2]Garanciák!$C$25</definedName>
    <definedName name="Bonds_Euro">#REF!</definedName>
    <definedName name="Bonds_PartOfColasValue">#REF!</definedName>
    <definedName name="bontás" localSheetId="2">'Magdolna utca nyugat'!#REF!</definedName>
    <definedName name="bontás" localSheetId="3">'Templom tér'!$F$11</definedName>
    <definedName name="bontás">'Vasút utca nyugat'!$F$15</definedName>
    <definedName name="burkolás">[1]Főösszesítő!#REF!</definedName>
    <definedName name="bw">[1]Főösszesítő!#REF!</definedName>
    <definedName name="bws">[1]Főösszesítő!#REF!</definedName>
    <definedName name="Cvált">'[3]C változat'!$F$40</definedName>
    <definedName name="cvb">#REF!</definedName>
    <definedName name="cxsd">#REF!</definedName>
    <definedName name="CSV">#REF!</definedName>
    <definedName name="d">#REF!</definedName>
    <definedName name="db">#REF!</definedName>
    <definedName name="dc">[1]Főösszesítő!#REF!</definedName>
    <definedName name="de">[1]Főösszesítő!#REF!</definedName>
    <definedName name="df">#REF!</definedName>
    <definedName name="dfbnhg">[1]Főösszesítő!#REF!</definedName>
    <definedName name="dfbtnzmk">[1]Főösszesítő!#REF!</definedName>
    <definedName name="dfg">#REF!</definedName>
    <definedName name="dfn">[1]Főösszesítő!#REF!</definedName>
    <definedName name="dg">#REF!</definedName>
    <definedName name="dgnfédlkbé">[1]Főösszesítő!#REF!</definedName>
    <definedName name="dgre">[1]Főösszesítő!#REF!</definedName>
    <definedName name="dh">[1]Főösszesítő!#REF!</definedName>
    <definedName name="díj">[1]Főösszesítő!#REF!</definedName>
    <definedName name="drh">#REF!</definedName>
    <definedName name="ds">[1]Főösszesítő!#REF!</definedName>
    <definedName name="dvxd">#REF!</definedName>
    <definedName name="e">[1]Főösszesítő!#REF!</definedName>
    <definedName name="e5u">[1]Főösszesítő!#REF!</definedName>
    <definedName name="ed">[1]Főösszesítő!#REF!</definedName>
    <definedName name="ef">[1]Főösszesítő!#REF!</definedName>
    <definedName name="efscsewf">#REF!</definedName>
    <definedName name="eg">[1]Főösszesítő!#REF!</definedName>
    <definedName name="egy">#REF!</definedName>
    <definedName name="elektromos">[1]Főösszesítő!#REF!</definedName>
    <definedName name="en">[1]Főösszesítő!#REF!</definedName>
    <definedName name="ép">#REF!</definedName>
    <definedName name="épdíj">[1]Főösszesítő!#REF!</definedName>
    <definedName name="építész">#REF!</definedName>
    <definedName name="építődíj">[1]Főösszesítő!#REF!</definedName>
    <definedName name="eq">#REF!</definedName>
    <definedName name="er">[1]Főösszesítő!#REF!</definedName>
    <definedName name="erfn">[1]Főösszesítő!#REF!</definedName>
    <definedName name="erhb">[1]Főösszesítő!#REF!</definedName>
    <definedName name="erhberbh">[1]Főösszesítő!#REF!</definedName>
    <definedName name="erhberhb">[1]Főösszesítő!#REF!</definedName>
    <definedName name="erhger">[1]Főösszesítő!#REF!</definedName>
    <definedName name="ern">[1]Főösszesítő!#REF!</definedName>
    <definedName name="et">[1]Főösszesítő!#REF!</definedName>
    <definedName name="etj">[1]Főösszesítő!#REF!</definedName>
    <definedName name="etjn">[1]Főösszesítő!#REF!</definedName>
    <definedName name="etnj">[1]Főösszesítő!#REF!</definedName>
    <definedName name="ewfg">#REF!</definedName>
    <definedName name="ewgvdewgv">[1]Főösszesítő!#REF!</definedName>
    <definedName name="ewgvew">[1]Főösszesítő!#REF!</definedName>
    <definedName name="ewsedvfwegv">#REF!</definedName>
    <definedName name="f">[1]Főösszesítő!#REF!</definedName>
    <definedName name="fb">[1]Főösszesítő!#REF!</definedName>
    <definedName name="fd">[1]Főösszesítő!#REF!</definedName>
    <definedName name="fdj">[1]Főösszesítő!#REF!</definedName>
    <definedName name="festés">[1]Főösszesítő!#REF!</definedName>
    <definedName name="festésa">[1]Főösszesítő!#REF!</definedName>
    <definedName name="festésdíj">[1]Főösszesítő!#REF!</definedName>
    <definedName name="fgj">[1]Főösszesítő!#REF!</definedName>
    <definedName name="fgn">[1]Főösszesítő!#REF!</definedName>
    <definedName name="fn">[1]Főösszesítő!#REF!</definedName>
    <definedName name="fng">[1]Főösszesítő!#REF!</definedName>
    <definedName name="fnjfgm">[1]Főösszesítő!#REF!</definedName>
    <definedName name="forgtech" localSheetId="2">'Magdolna utca nyugat'!$F$24</definedName>
    <definedName name="forgtech" localSheetId="3">'Templom tér'!$F$25</definedName>
    <definedName name="forgtech">'Vasút utca nyugat'!$F$37</definedName>
    <definedName name="fr">[1]Főösszesítő!#REF!</definedName>
    <definedName name="g">[1]Főösszesítő!#REF!</definedName>
    <definedName name="gdf">[1]Főösszesítő!#REF!</definedName>
    <definedName name="gép">#REF!</definedName>
    <definedName name="gépész">[1]Főösszesítő!#REF!</definedName>
    <definedName name="gfn">[1]Főösszesítő!#REF!</definedName>
    <definedName name="gh">[1]Főösszesítő!#REF!</definedName>
    <definedName name="ghe">[1]Főösszesítő!#REF!</definedName>
    <definedName name="gipszkarton">[1]Főösszesítő!#REF!</definedName>
    <definedName name="gkanyag">[1]Főösszesítő!#REF!</definedName>
    <definedName name="gkdíj">[1]Főösszesítő!#REF!</definedName>
    <definedName name="gqa">[1]Főösszesítő!#REF!</definedName>
    <definedName name="grf">[1]Főösszesítő!#REF!</definedName>
    <definedName name="gs">[1]Főösszesítő!#REF!</definedName>
    <definedName name="gv">#REF!</definedName>
    <definedName name="gva">[1]Főösszesítő!#REF!</definedName>
    <definedName name="gvaq">#REF!</definedName>
    <definedName name="gw">[1]Főösszesítő!#REF!</definedName>
    <definedName name="gwe">[1]Főösszesítő!#REF!</definedName>
    <definedName name="gweb">[1]Főösszesítő!#REF!</definedName>
    <definedName name="gz">[1]Főösszesítő!#REF!</definedName>
    <definedName name="gy">#REF!</definedName>
    <definedName name="h">[1]Főösszesítő!#REF!</definedName>
    <definedName name="hb">[1]Főösszesítő!#REF!</definedName>
    <definedName name="hber">[1]Főösszesítő!#REF!</definedName>
    <definedName name="hdfhfgh">[1]Főösszesítő!#REF!</definedName>
    <definedName name="hgk">[1]Főösszesítő!#REF!</definedName>
    <definedName name="hj">[1]Főösszesítő!#REF!</definedName>
    <definedName name="hjet">[1]Főösszesítő!#REF!</definedName>
    <definedName name="hjl">[1]Főösszesítő!#REF!</definedName>
    <definedName name="hjn">[1]Főösszesítő!#REF!</definedName>
    <definedName name="hjnet">[1]Főösszesítő!#REF!</definedName>
    <definedName name="hjtrrjrtnbf">[1]Főösszesítő!#REF!</definedName>
    <definedName name="hn">[1]Főösszesítő!#REF!</definedName>
    <definedName name="hwr">[1]Főösszesítő!#REF!</definedName>
    <definedName name="j">[1]Főösszesítő!#REF!</definedName>
    <definedName name="jár">[1]Főösszesítő!#REF!</definedName>
    <definedName name="jfg">[1]Főösszesítő!#REF!</definedName>
    <definedName name="jhé">[1]Főösszesítő!#REF!</definedName>
    <definedName name="ji.">[1]Főösszesítő!#REF!</definedName>
    <definedName name="jj">[1]Főösszesítő!#REF!</definedName>
    <definedName name="jjjjjjjj">[1]Főösszesítő!#REF!</definedName>
    <definedName name="jjjjjjjjj">[1]Főösszesítő!#REF!</definedName>
    <definedName name="jkhgnd">[1]Főösszesítő!#REF!</definedName>
    <definedName name="jkl">[1]Főösszesítő!#REF!</definedName>
    <definedName name="jn">[1]Főösszesítő!#REF!</definedName>
    <definedName name="jnf">#REF!</definedName>
    <definedName name="jr">#REF!</definedName>
    <definedName name="jrtjn">[1]Főösszesítő!#REF!</definedName>
    <definedName name="k">#REF!</definedName>
    <definedName name="kg">[1]Főösszesítő!#REF!</definedName>
    <definedName name="kiegészítő" localSheetId="2">'Magdolna utca nyugat'!#REF!</definedName>
    <definedName name="kiegészítő" localSheetId="3">'Templom tér'!#REF!</definedName>
    <definedName name="kiegészítő">'Vasút utca nyugat'!#REF!</definedName>
    <definedName name="kilincs">#REF!</definedName>
    <definedName name="kkhn">[1]Főösszesítő!#REF!</definedName>
    <definedName name="korr">[1]Főösszesítő!#REF!</definedName>
    <definedName name="köz">#REF!</definedName>
    <definedName name="kqwgfz">[1]Főösszesítő!#REF!</definedName>
    <definedName name="kt">[1]Főösszesítő!#REF!</definedName>
    <definedName name="ktz">[1]Főösszesítő!#REF!</definedName>
    <definedName name="kuk">#REF!</definedName>
    <definedName name="m">[1]Főösszesítő!#REF!</definedName>
    <definedName name="m.">[1]Főösszesítő!#REF!</definedName>
    <definedName name="mn">#REF!</definedName>
    <definedName name="muz">#REF!</definedName>
    <definedName name="mzu">#REF!</definedName>
    <definedName name="n">[1]Főösszesítő!#REF!</definedName>
    <definedName name="net">[1]Főösszesítő!#REF!</definedName>
    <definedName name="nh">[1]Főösszesítő!#REF!</definedName>
    <definedName name="nj">[1]Főösszesítő!#REF!</definedName>
    <definedName name="njt">[1]Főösszesítő!#REF!</definedName>
    <definedName name="nn">#REF!</definedName>
    <definedName name="nrnrtn">#REF!</definedName>
    <definedName name="nrzmtz">#REF!</definedName>
    <definedName name="nws">#REF!</definedName>
    <definedName name="_xlnm.Print_Area" localSheetId="0">Összesítő!$A$1:$D$18</definedName>
    <definedName name="pk">[1]Főösszesítő!#REF!</definedName>
    <definedName name="prog">[1]Főösszesítő!#REF!</definedName>
    <definedName name="q">#REF!</definedName>
    <definedName name="qa">[1]Főösszesítő!#REF!</definedName>
    <definedName name="qegw">[1]Főösszesítő!#REF!</definedName>
    <definedName name="qegwh">[1]Főösszesítő!#REF!</definedName>
    <definedName name="qf">[1]Főösszesítő!#REF!</definedName>
    <definedName name="qw">#REF!</definedName>
    <definedName name="qwe">[1]Főösszesítő!#REF!</definedName>
    <definedName name="qweqwf">[1]Főösszesítő!#REF!</definedName>
    <definedName name="rejkk">[1]Főösszesítő!#REF!</definedName>
    <definedName name="rgsdv">[1]Főösszesítő!#REF!</definedName>
    <definedName name="rn">[1]Főösszesítő!#REF!</definedName>
    <definedName name="rnh">[1]Főösszesítő!#REF!</definedName>
    <definedName name="rq">[1]Főösszesítő!#REF!</definedName>
    <definedName name="rqw">[1]Főösszesítő!#REF!</definedName>
    <definedName name="rt">[1]Főösszesítő!#REF!</definedName>
    <definedName name="rtg">#REF!</definedName>
    <definedName name="rtj">[1]Főösszesítő!#REF!</definedName>
    <definedName name="rtm">#REF!</definedName>
    <definedName name="rtnj6z7">#REF!</definedName>
    <definedName name="rujr6uj">[1]Főösszesítő!#REF!</definedName>
    <definedName name="rzm">[1]Főösszesítő!#REF!</definedName>
    <definedName name="sd">[1]Főösszesítő!#REF!</definedName>
    <definedName name="se">[1]Főösszesítő!#REF!</definedName>
    <definedName name="serg">[1]Főösszesítő!#REF!</definedName>
    <definedName name="sfbs">[1]Főösszesítő!#REF!</definedName>
    <definedName name="sfhnjmgh">#REF!</definedName>
    <definedName name="sfr">[1]Főösszesítő!#REF!</definedName>
    <definedName name="sftgn">[1]Főösszesítő!#REF!</definedName>
    <definedName name="smdíj">[1]Főösszesítő!#REF!</definedName>
    <definedName name="száll">[1]Főösszesítő!#REF!</definedName>
    <definedName name="szigdíj">[1]Főösszesítő!#REF!</definedName>
    <definedName name="t">[1]Főösszesítő!#REF!</definedName>
    <definedName name="te">[1]Főösszesítő!#REF!</definedName>
    <definedName name="tech">#REF!</definedName>
    <definedName name="tesgtdr">[1]Főösszesítő!#REF!</definedName>
    <definedName name="tgn">[1]Főösszesítő!#REF!</definedName>
    <definedName name="th">[1]Főösszesítő!#REF!</definedName>
    <definedName name="tj">[1]Főösszesítő!#REF!</definedName>
    <definedName name="tjetj">[1]Főösszesítő!#REF!</definedName>
    <definedName name="tjrj">[1]Főösszesítő!#REF!</definedName>
    <definedName name="TL">[1]Főösszesítő!#REF!</definedName>
    <definedName name="tm">[1]Főösszesítő!#REF!</definedName>
    <definedName name="trnr">[1]Főösszesítő!#REF!</definedName>
    <definedName name="TV">#REF!</definedName>
    <definedName name="tzjntfgnrtgn">[1]Főösszesítő!#REF!</definedName>
    <definedName name="tzm">[1]Főösszesítő!#REF!</definedName>
    <definedName name="u">#REF!</definedName>
    <definedName name="UT" localSheetId="2">'Magdolna utca nyugat'!$F$28</definedName>
    <definedName name="UT" localSheetId="3">'Templom tér'!$F$32</definedName>
    <definedName name="UT">'Vasút utca nyugat'!$F$43</definedName>
    <definedName name="üveg">#REF!</definedName>
    <definedName name="üvega">#REF!</definedName>
    <definedName name="üvegdíj">#REF!</definedName>
    <definedName name="v">[1]Főösszesítő!#REF!</definedName>
    <definedName name="vb">[1]Főösszesítő!#REF!</definedName>
    <definedName name="vil">#REF!</definedName>
    <definedName name="vill">[1]Főösszesítő!#REF!</definedName>
    <definedName name="vnuz">#REF!</definedName>
    <definedName name="vrb">#REF!</definedName>
    <definedName name="vsd">#REF!</definedName>
    <definedName name="w">[1]Főösszesítő!#REF!</definedName>
    <definedName name="we">[1]Főösszesítő!#REF!</definedName>
    <definedName name="weg">#REF!</definedName>
    <definedName name="wegewgv">[1]Főösszesítő!#REF!</definedName>
    <definedName name="wesvgewgv">[1]Főösszesítő!#REF!</definedName>
    <definedName name="wetntem">#REF!</definedName>
    <definedName name="wevfewgv">[1]Főösszesítő!#REF!</definedName>
    <definedName name="wffewf">[1]Főösszesítő!#REF!</definedName>
    <definedName name="wg">[1]Főösszesítő!#REF!</definedName>
    <definedName name="wq">[1]Főösszesítő!#REF!</definedName>
    <definedName name="wqqweqw">#REF!</definedName>
    <definedName name="wr">[1]Főösszesítő!#REF!</definedName>
    <definedName name="wr56i">[1]Főösszesítő!#REF!</definedName>
    <definedName name="wrherjn">[1]Főösszesítő!#REF!</definedName>
    <definedName name="ws">#REF!</definedName>
    <definedName name="wv">[1]Főösszesítő!#REF!</definedName>
    <definedName name="yx">[1]Főösszesítő!#REF!</definedName>
    <definedName name="z">[1]Főösszesítő!#REF!</definedName>
    <definedName name="zhm">[1]Főösszesítő!#REF!</definedName>
    <definedName name="zj5uj56ujr">[1]Főösszesítő!#REF!</definedName>
    <definedName name="zsaludíj">[1]Főösszesítő!#REF!</definedName>
    <definedName name="zsaluzás">[1]Főösszesítő!#REF!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6" l="1"/>
  <c r="F26" i="4"/>
  <c r="F39" i="1"/>
  <c r="F42" i="1" s="1"/>
  <c r="F41" i="1" l="1"/>
  <c r="F30" i="6" l="1"/>
  <c r="C24" i="6" l="1"/>
  <c r="C19" i="6"/>
  <c r="C16" i="6"/>
  <c r="C23" i="4"/>
  <c r="F19" i="4"/>
  <c r="C14" i="4"/>
  <c r="C17" i="4"/>
  <c r="F29" i="6" l="1"/>
  <c r="F28" i="6"/>
  <c r="F24" i="6"/>
  <c r="F23" i="6"/>
  <c r="F22" i="6"/>
  <c r="F19" i="6"/>
  <c r="F18" i="6"/>
  <c r="C17" i="6"/>
  <c r="F17" i="6" s="1"/>
  <c r="F16" i="6"/>
  <c r="F10" i="6"/>
  <c r="F7" i="6"/>
  <c r="F6" i="6"/>
  <c r="F8" i="6" s="1"/>
  <c r="F23" i="4"/>
  <c r="F22" i="4"/>
  <c r="F21" i="4"/>
  <c r="F20" i="4"/>
  <c r="F16" i="4"/>
  <c r="F15" i="4"/>
  <c r="F14" i="4"/>
  <c r="F13" i="4"/>
  <c r="F12" i="4"/>
  <c r="F6" i="4"/>
  <c r="F31" i="6" l="1"/>
  <c r="F24" i="4"/>
  <c r="F14" i="6"/>
  <c r="F11" i="6"/>
  <c r="F25" i="6"/>
  <c r="F7" i="4"/>
  <c r="F10" i="4"/>
  <c r="F17" i="4"/>
  <c r="F13" i="6" l="1"/>
  <c r="F15" i="6"/>
  <c r="F9" i="4"/>
  <c r="F11" i="4"/>
  <c r="F18" i="4" s="1"/>
  <c r="F20" i="6" l="1"/>
  <c r="F32" i="6" s="1"/>
  <c r="B9" i="7" s="1"/>
  <c r="C9" i="7" s="1"/>
  <c r="D9" i="7" s="1"/>
  <c r="F14" i="1" l="1"/>
  <c r="F26" i="1"/>
  <c r="F28" i="1"/>
  <c r="F23" i="1"/>
  <c r="F22" i="1"/>
  <c r="F25" i="1"/>
  <c r="F27" i="1" l="1"/>
  <c r="F32" i="1" l="1"/>
  <c r="F33" i="1"/>
  <c r="F31" i="1"/>
  <c r="F34" i="1"/>
  <c r="F36" i="1"/>
  <c r="F35" i="1"/>
  <c r="F24" i="1"/>
  <c r="F37" i="1" l="1"/>
  <c r="F12" i="1"/>
  <c r="F10" i="1" l="1"/>
  <c r="F11" i="1"/>
  <c r="F20" i="1"/>
  <c r="F13" i="1" l="1"/>
  <c r="F15" i="1" s="1"/>
  <c r="F21" i="1"/>
  <c r="F40" i="1" l="1"/>
  <c r="F19" i="1" l="1"/>
  <c r="F18" i="1"/>
  <c r="F17" i="1"/>
  <c r="F6" i="1"/>
  <c r="F7" i="1"/>
  <c r="F29" i="1" l="1"/>
  <c r="F8" i="1"/>
  <c r="F43" i="1" l="1"/>
  <c r="B7" i="7" s="1"/>
  <c r="C7" i="7" l="1"/>
  <c r="D7" i="7" l="1"/>
  <c r="F28" i="4" l="1"/>
  <c r="B8" i="7" s="1"/>
  <c r="B10" i="7" s="1"/>
  <c r="C8" i="7" l="1"/>
  <c r="C10" i="7" s="1"/>
  <c r="D8" i="7" l="1"/>
  <c r="D10" i="7" s="1"/>
</calcChain>
</file>

<file path=xl/sharedStrings.xml><?xml version="1.0" encoding="utf-8"?>
<sst xmlns="http://schemas.openxmlformats.org/spreadsheetml/2006/main" count="263" uniqueCount="99">
  <si>
    <t>Útépítés</t>
  </si>
  <si>
    <t>Tételszám</t>
  </si>
  <si>
    <t>Tétel leírás</t>
  </si>
  <si>
    <t>Mennyiség</t>
  </si>
  <si>
    <t>Mérték egység</t>
  </si>
  <si>
    <t>Egységár</t>
  </si>
  <si>
    <t>Költség</t>
  </si>
  <si>
    <t>ÁLTALÁNOS TÉTELEK</t>
  </si>
  <si>
    <t>Ideiglenes forgalomterelés építés, bontás</t>
  </si>
  <si>
    <t>db</t>
  </si>
  <si>
    <t>m³</t>
  </si>
  <si>
    <t>Védőréteg készítése homokos kavicsból</t>
  </si>
  <si>
    <t>Tervezői művezetés</t>
  </si>
  <si>
    <t>ÁLTALÁNOS TÉTELEK ÖSSZESEN</t>
  </si>
  <si>
    <t>1.</t>
  </si>
  <si>
    <t>2.</t>
  </si>
  <si>
    <t>BONTÁS ÖSSZESEN</t>
  </si>
  <si>
    <t>1.1.</t>
  </si>
  <si>
    <t>1.2.</t>
  </si>
  <si>
    <t>2.1.</t>
  </si>
  <si>
    <t>2.2.</t>
  </si>
  <si>
    <t>3.</t>
  </si>
  <si>
    <t>3.1.</t>
  </si>
  <si>
    <t>3.3.</t>
  </si>
  <si>
    <t>3.2.</t>
  </si>
  <si>
    <t>BONTÁS ÉS ELŐKÉSZÍTÉS</t>
  </si>
  <si>
    <t>ÚTÉPÍTÉSI MUNKÁK</t>
  </si>
  <si>
    <t>3.4.</t>
  </si>
  <si>
    <t>3.5.</t>
  </si>
  <si>
    <t>3.6.</t>
  </si>
  <si>
    <t>3.7.</t>
  </si>
  <si>
    <t>3.8.</t>
  </si>
  <si>
    <t>2.3.</t>
  </si>
  <si>
    <t>2.4.</t>
  </si>
  <si>
    <r>
      <t>m</t>
    </r>
    <r>
      <rPr>
        <sz val="11"/>
        <rFont val="Aptos Narrow"/>
        <family val="2"/>
      </rPr>
      <t>²</t>
    </r>
  </si>
  <si>
    <t>ÚTÉPÍTÉSI MUNKÁK ÖSSZESEN</t>
  </si>
  <si>
    <t>4.</t>
  </si>
  <si>
    <t>4.1.</t>
  </si>
  <si>
    <t>4.2.</t>
  </si>
  <si>
    <t>Fakivágás</t>
  </si>
  <si>
    <t>Térkő burkolat bontása</t>
  </si>
  <si>
    <t>3.9.</t>
  </si>
  <si>
    <t>EGYÉB MUNKÁK</t>
  </si>
  <si>
    <t>EGYÉB MUNKÁK ÖSSZESEN</t>
  </si>
  <si>
    <t>3.10.</t>
  </si>
  <si>
    <t>Beton kerti szegély építése 100x5x25 cm méretben, szürke színben, betongerenda megtámasztással</t>
  </si>
  <si>
    <t>m</t>
  </si>
  <si>
    <t>Új gyalogátkelőhelyek kijelőlése Sülysápon - Vasút utca nyugat</t>
  </si>
  <si>
    <t>Aszfalt burkolat bontása</t>
  </si>
  <si>
    <t>Beton csőáteresz bontása</t>
  </si>
  <si>
    <t>FORGALOMTECHNIKA ÖSSZESEN</t>
  </si>
  <si>
    <t>FORGALOMTECHNIKA</t>
  </si>
  <si>
    <t>Oszlop bontása</t>
  </si>
  <si>
    <t>KRESZ tábla leszerelése</t>
  </si>
  <si>
    <t>Burkolati jel tartós kivitelben, fehér</t>
  </si>
  <si>
    <t>Gyalogos korlát</t>
  </si>
  <si>
    <t>Oszlop elhelyezése KRESZ táblához</t>
  </si>
  <si>
    <t>KRESZ tábla elhelyezése oszlopon</t>
  </si>
  <si>
    <t>Ckt-4 útalap</t>
  </si>
  <si>
    <t>Z 0/2 ágyazat</t>
  </si>
  <si>
    <t>MA-8 öntött aszfalt</t>
  </si>
  <si>
    <t>AC-22 kötő aszfalt kötőréteg</t>
  </si>
  <si>
    <t>AC-11 kopó aszfalt kopóréteg</t>
  </si>
  <si>
    <t>Taktilis burkolat építése</t>
  </si>
  <si>
    <t>Beton süllyesztett szegély építése 40x5x25 cm méretben, szürke színben, betongerenda megtámasztással</t>
  </si>
  <si>
    <t>Beton térkő burkolat 6 cm vastag</t>
  </si>
  <si>
    <t>Padka készítése M22 mechanikai stabilizációból</t>
  </si>
  <si>
    <t>3.11.</t>
  </si>
  <si>
    <t>3.12.</t>
  </si>
  <si>
    <t>Beton kiemelt szegély építése 40x5x25 cm méretben, szürke színben, betongerenda megtámasztással</t>
  </si>
  <si>
    <t>Kőlap burkolat bontása</t>
  </si>
  <si>
    <t>Bevágásból kikerülő anyag elszállítása lerakóhelyre</t>
  </si>
  <si>
    <t>Árok építése gyeprácskő burkolattal, 10 cm homok ágyazatban</t>
  </si>
  <si>
    <t>Nettó költség</t>
  </si>
  <si>
    <t>ÁFA</t>
  </si>
  <si>
    <t>Bruttó költség</t>
  </si>
  <si>
    <t>Vasút utca nyugat</t>
  </si>
  <si>
    <t>Magdolna nyugat</t>
  </si>
  <si>
    <t>Templom tér</t>
  </si>
  <si>
    <t>Új gyalogátkelőhelyek létesítése Sülysápon
Összesítő</t>
  </si>
  <si>
    <t>4.3.</t>
  </si>
  <si>
    <t>5.</t>
  </si>
  <si>
    <t>5.1.</t>
  </si>
  <si>
    <t>5.2.</t>
  </si>
  <si>
    <t>4.4.</t>
  </si>
  <si>
    <t>4.5.</t>
  </si>
  <si>
    <t>KRESZ tábla áthelyezése</t>
  </si>
  <si>
    <t>Új gyalogátkelőhelyek kijelőlése Sülysápon -Magdolna nyugat</t>
  </si>
  <si>
    <t>Új gyalogátkelőhelyek kijelőlése Sülysápon - Templom tér</t>
  </si>
  <si>
    <t>Beton csőáteresz építése</t>
  </si>
  <si>
    <t>Beton áteresz támfalas előfej</t>
  </si>
  <si>
    <t>Rácsos folyóka építése</t>
  </si>
  <si>
    <t>5.3.</t>
  </si>
  <si>
    <t>Kelt:</t>
  </si>
  <si>
    <t>2025. május</t>
  </si>
  <si>
    <t xml:space="preserve"> ÖSSZESEN</t>
  </si>
  <si>
    <t>5.4.</t>
  </si>
  <si>
    <t>Kétoldali közvilágítás kiépítése, (terv szerint, oszlopokkal, lámpatestekkel, közvilágítási rendszerre kötéssel)</t>
  </si>
  <si>
    <t>Kétoldali közvilágítás kiépítése, (terv szerinti oszlopokkal, lámpatestekkel, közvilágítási rendszerre kötéssel)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</si>
</sst>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Ft&quot;_-;\-* #,##0.00\ &quot;Ft&quot;_-;_-* &quot;-&quot;??\ &quot;Ft&quot;_-;_-@_-"/>
    <numFmt numFmtId="164" formatCode="000,000"/>
    <numFmt numFmtId="165" formatCode="_-* #,##0\ &quot;Ft&quot;_-;\-* #,##0\ &quot;Ft&quot;_-;_-* &quot;-&quot;??\ &quot;Ft&quot;_-;_-@_-"/>
    <numFmt numFmtId="166" formatCode="0.0"/>
  </numFmts>
  <fonts count="15">
    <font>
      <sz val="11"/>
      <color theme="1"/>
      <name val="Cambria"/>
      <family val="2"/>
      <charset val="238"/>
      <scheme val="minor"/>
    </font>
    <font>
      <sz val="11"/>
      <color theme="1"/>
      <name val="Cambria"/>
      <family val="2"/>
      <charset val="238"/>
      <scheme val="minor"/>
    </font>
    <font>
      <sz val="11"/>
      <color rgb="FF006100"/>
      <name val="Cambria"/>
      <family val="2"/>
      <charset val="238"/>
      <scheme val="minor"/>
    </font>
    <font>
      <b/>
      <sz val="14"/>
      <name val="Cambria"/>
      <family val="2"/>
      <charset val="238"/>
      <scheme val="minor"/>
    </font>
    <font>
      <b/>
      <sz val="11"/>
      <name val="Cambria"/>
      <family val="2"/>
      <charset val="238"/>
      <scheme val="minor"/>
    </font>
    <font>
      <sz val="11"/>
      <name val="Cambria"/>
      <family val="2"/>
      <charset val="238"/>
      <scheme val="minor"/>
    </font>
    <font>
      <b/>
      <sz val="11"/>
      <name val="Cambria"/>
      <family val="1"/>
      <charset val="238"/>
      <scheme val="minor"/>
    </font>
    <font>
      <sz val="11"/>
      <name val="Cambria"/>
      <family val="1"/>
      <charset val="238"/>
      <scheme val="minor"/>
    </font>
    <font>
      <b/>
      <sz val="12"/>
      <name val="Cambria"/>
      <family val="1"/>
      <charset val="238"/>
      <scheme val="minor"/>
    </font>
    <font>
      <sz val="10"/>
      <name val="Arial"/>
      <family val="2"/>
      <charset val="238"/>
    </font>
    <font>
      <sz val="11"/>
      <name val="Aptos Narrow"/>
      <family val="2"/>
    </font>
    <font>
      <sz val="8"/>
      <name val="Cambria"/>
      <family val="2"/>
      <charset val="238"/>
      <scheme val="minor"/>
    </font>
    <font>
      <b/>
      <sz val="14"/>
      <color theme="1"/>
      <name val="Garamond"/>
      <family val="1"/>
      <charset val="238"/>
      <scheme val="major"/>
    </font>
    <font>
      <b/>
      <sz val="11"/>
      <color theme="1"/>
      <name val="Cambria"/>
      <family val="1"/>
      <charset val="238"/>
      <scheme val="minor"/>
    </font>
    <font>
      <sz val="9"/>
      <color theme="1"/>
      <name val="Cambria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9" fillId="0" borderId="0"/>
    <xf numFmtId="44" fontId="9" fillId="0" borderId="0" applyFont="0" applyFill="0" applyBorder="0" applyAlignment="0" applyProtection="0"/>
  </cellStyleXfs>
  <cellXfs count="64">
    <xf numFmtId="0" fontId="0" fillId="0" borderId="0" xfId="0"/>
    <xf numFmtId="49" fontId="4" fillId="4" borderId="7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" fontId="4" fillId="4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164" fontId="4" fillId="3" borderId="10" xfId="2" applyNumberFormat="1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vertical="center"/>
    </xf>
    <xf numFmtId="1" fontId="4" fillId="3" borderId="11" xfId="2" applyNumberFormat="1" applyFont="1" applyFill="1" applyBorder="1" applyAlignment="1">
      <alignment vertical="center"/>
    </xf>
    <xf numFmtId="0" fontId="4" fillId="3" borderId="11" xfId="2" applyFont="1" applyFill="1" applyBorder="1" applyAlignment="1">
      <alignment vertical="center"/>
    </xf>
    <xf numFmtId="0" fontId="4" fillId="3" borderId="12" xfId="2" applyFont="1" applyFill="1" applyBorder="1" applyAlignment="1">
      <alignment vertical="center"/>
    </xf>
    <xf numFmtId="164" fontId="4" fillId="5" borderId="10" xfId="2" applyNumberFormat="1" applyFont="1" applyFill="1" applyBorder="1" applyAlignment="1" applyProtection="1">
      <alignment horizontal="center" vertical="center"/>
      <protection locked="0"/>
    </xf>
    <xf numFmtId="0" fontId="4" fillId="5" borderId="11" xfId="2" applyFont="1" applyFill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1" fontId="5" fillId="0" borderId="14" xfId="0" applyNumberFormat="1" applyFont="1" applyBorder="1" applyAlignment="1" applyProtection="1">
      <alignment horizontal="center" vertical="center"/>
      <protection locked="0"/>
    </xf>
    <xf numFmtId="165" fontId="5" fillId="0" borderId="15" xfId="1" applyNumberFormat="1" applyFont="1" applyBorder="1" applyAlignment="1">
      <alignment horizontal="center" vertical="center" wrapText="1"/>
    </xf>
    <xf numFmtId="165" fontId="5" fillId="0" borderId="16" xfId="1" applyNumberFormat="1" applyFont="1" applyBorder="1" applyAlignment="1">
      <alignment horizontal="center" vertical="center" wrapText="1"/>
    </xf>
    <xf numFmtId="165" fontId="5" fillId="0" borderId="14" xfId="1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5" fillId="0" borderId="13" xfId="0" quotePrefix="1" applyFont="1" applyBorder="1" applyAlignment="1" applyProtection="1">
      <alignment horizontal="center" vertical="center"/>
      <protection locked="0"/>
    </xf>
    <xf numFmtId="3" fontId="5" fillId="0" borderId="13" xfId="0" quotePrefix="1" applyNumberFormat="1" applyFont="1" applyBorder="1" applyAlignment="1" applyProtection="1">
      <alignment horizontal="center" vertical="center"/>
      <protection locked="0"/>
    </xf>
    <xf numFmtId="1" fontId="4" fillId="5" borderId="11" xfId="2" applyNumberFormat="1" applyFont="1" applyFill="1" applyBorder="1" applyAlignment="1" applyProtection="1">
      <alignment vertical="center"/>
      <protection locked="0"/>
    </xf>
    <xf numFmtId="0" fontId="4" fillId="5" borderId="12" xfId="2" applyFont="1" applyFill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165" fontId="6" fillId="6" borderId="19" xfId="1" applyNumberFormat="1" applyFont="1" applyFill="1" applyBorder="1" applyAlignment="1">
      <alignment horizontal="center" vertical="center" wrapText="1"/>
    </xf>
    <xf numFmtId="165" fontId="8" fillId="7" borderId="19" xfId="1" applyNumberFormat="1" applyFont="1" applyFill="1" applyBorder="1" applyAlignment="1">
      <alignment horizontal="center" vertical="center" wrapText="1"/>
    </xf>
    <xf numFmtId="166" fontId="5" fillId="0" borderId="14" xfId="0" applyNumberFormat="1" applyFont="1" applyBorder="1" applyAlignment="1" applyProtection="1">
      <alignment horizontal="center" vertical="center"/>
      <protection locked="0"/>
    </xf>
    <xf numFmtId="165" fontId="5" fillId="0" borderId="15" xfId="1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wrapText="1"/>
    </xf>
    <xf numFmtId="0" fontId="0" fillId="0" borderId="0" xfId="0" applyAlignment="1">
      <alignment vertical="center"/>
    </xf>
    <xf numFmtId="0" fontId="0" fillId="0" borderId="21" xfId="0" applyBorder="1" applyAlignment="1">
      <alignment vertical="center"/>
    </xf>
    <xf numFmtId="165" fontId="0" fillId="0" borderId="15" xfId="1" applyNumberFormat="1" applyFont="1" applyBorder="1" applyAlignment="1">
      <alignment vertical="center"/>
    </xf>
    <xf numFmtId="165" fontId="0" fillId="0" borderId="15" xfId="0" applyNumberFormat="1" applyBorder="1" applyAlignment="1">
      <alignment vertical="center"/>
    </xf>
    <xf numFmtId="165" fontId="0" fillId="0" borderId="22" xfId="0" applyNumberFormat="1" applyBorder="1" applyAlignment="1">
      <alignment vertical="center"/>
    </xf>
    <xf numFmtId="165" fontId="0" fillId="0" borderId="24" xfId="1" applyNumberFormat="1" applyFont="1" applyBorder="1" applyAlignment="1">
      <alignment vertical="center"/>
    </xf>
    <xf numFmtId="165" fontId="0" fillId="0" borderId="24" xfId="0" applyNumberFormat="1" applyBorder="1" applyAlignment="1">
      <alignment vertical="center"/>
    </xf>
    <xf numFmtId="165" fontId="0" fillId="0" borderId="25" xfId="0" applyNumberFormat="1" applyBorder="1" applyAlignment="1">
      <alignment vertical="center"/>
    </xf>
    <xf numFmtId="0" fontId="13" fillId="8" borderId="26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/>
    </xf>
    <xf numFmtId="0" fontId="13" fillId="8" borderId="28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9" xfId="0" applyBorder="1" applyAlignment="1">
      <alignment vertical="center"/>
    </xf>
    <xf numFmtId="165" fontId="0" fillId="0" borderId="30" xfId="1" applyNumberFormat="1" applyFont="1" applyBorder="1" applyAlignment="1">
      <alignment vertical="center"/>
    </xf>
    <xf numFmtId="165" fontId="0" fillId="0" borderId="30" xfId="0" applyNumberFormat="1" applyBorder="1" applyAlignment="1">
      <alignment vertical="center"/>
    </xf>
    <xf numFmtId="165" fontId="0" fillId="0" borderId="31" xfId="0" applyNumberFormat="1" applyBorder="1" applyAlignment="1">
      <alignment vertical="center"/>
    </xf>
    <xf numFmtId="1" fontId="0" fillId="0" borderId="0" xfId="0" applyNumberFormat="1"/>
    <xf numFmtId="0" fontId="12" fillId="0" borderId="0" xfId="0" applyFont="1" applyAlignment="1">
      <alignment vertical="center" wrapText="1"/>
    </xf>
    <xf numFmtId="0" fontId="0" fillId="0" borderId="10" xfId="0" applyBorder="1" applyAlignment="1">
      <alignment vertical="center"/>
    </xf>
    <xf numFmtId="165" fontId="0" fillId="0" borderId="11" xfId="1" applyNumberFormat="1" applyFont="1" applyBorder="1" applyAlignment="1">
      <alignment vertical="center"/>
    </xf>
    <xf numFmtId="165" fontId="0" fillId="0" borderId="11" xfId="0" applyNumberFormat="1" applyBorder="1" applyAlignment="1">
      <alignment vertical="center"/>
    </xf>
    <xf numFmtId="165" fontId="0" fillId="0" borderId="12" xfId="0" applyNumberFormat="1" applyBorder="1" applyAlignment="1">
      <alignment vertic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3" fontId="6" fillId="6" borderId="17" xfId="0" applyNumberFormat="1" applyFont="1" applyFill="1" applyBorder="1" applyAlignment="1" applyProtection="1">
      <alignment horizontal="left" vertical="center" indent="10"/>
      <protection locked="0"/>
    </xf>
    <xf numFmtId="3" fontId="6" fillId="6" borderId="18" xfId="0" applyNumberFormat="1" applyFont="1" applyFill="1" applyBorder="1" applyAlignment="1" applyProtection="1">
      <alignment horizontal="left" vertical="center" indent="10"/>
      <protection locked="0"/>
    </xf>
    <xf numFmtId="3" fontId="8" fillId="7" borderId="17" xfId="0" applyNumberFormat="1" applyFont="1" applyFill="1" applyBorder="1" applyAlignment="1" applyProtection="1">
      <alignment horizontal="left" vertical="center" indent="10"/>
      <protection locked="0"/>
    </xf>
    <xf numFmtId="3" fontId="8" fillId="7" borderId="18" xfId="0" applyNumberFormat="1" applyFont="1" applyFill="1" applyBorder="1" applyAlignment="1" applyProtection="1">
      <alignment horizontal="left" vertical="center" indent="10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5">
    <cellStyle name="Jó" xfId="2" builtinId="26"/>
    <cellStyle name="Normál" xfId="0" builtinId="0"/>
    <cellStyle name="Normál 2" xfId="3"/>
    <cellStyle name="Pénznem" xfId="1" builtinId="4"/>
    <cellStyle name="Pénznem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Users\szaboagoston\Documents\PROJEKTEK\BON%20CONTROL\MOME\MOME_I%20&#252;tem\V&#233;gleges%20k&#246;lts&#233;gvet&#233;s%20ki&#237;r&#225;s%20&#233;s%20k&#246;lts&#233;gbecsl&#233;s_jav_2016-07-29\MOME%20A-B-K%20epuletek_ertekmento_bontas_KOLTSEGBECS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BUDAO\VALLALKOZAS\TENDEREK\2022\Hungaroring%20kozmu%20fejlesztes\08.KALKUL&#193;CI&#211;\Hungaroring_kalkul&#225;ci&#243;_0526%20(Ardai+Kalm&#225;r%20mix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lazs\SynologyDrive\Folyamatban\Tervez&#233;s\M&#233;ly&#233;p&#237;t&#233;s\Pilisj&#225;szfalu\1_Terv\&#218;tterv\K&#246;lts&#233;gvet&#233;s_&#225;razott_Lili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őösszesítő"/>
      <sheetName val="Értékmentő bontás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sítő (1)"/>
      <sheetName val="Önköltség"/>
      <sheetName val="Ált. tételek költségvetésben"/>
      <sheetName val="haladás"/>
      <sheetName val="védőcső sajtolás"/>
      <sheetName val="Garanciák"/>
      <sheetName val="átemelő ártükör"/>
      <sheetName val="konténer"/>
      <sheetName val="Megr. köv"/>
      <sheetName val="opciós tételek"/>
    </sheetNames>
    <sheetDataSet>
      <sheetData sheetId="0"/>
      <sheetData sheetId="1"/>
      <sheetData sheetId="2"/>
      <sheetData sheetId="3"/>
      <sheetData sheetId="4"/>
      <sheetData sheetId="5">
        <row r="25">
          <cell r="C25">
            <v>5500000000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sítő"/>
      <sheetName val="A változat"/>
      <sheetName val="B változat"/>
      <sheetName val="C változat"/>
    </sheetNames>
    <sheetDataSet>
      <sheetData sheetId="0"/>
      <sheetData sheetId="1"/>
      <sheetData sheetId="2"/>
      <sheetData sheetId="3">
        <row r="40">
          <cell r="F40">
            <v>164937833</v>
          </cell>
        </row>
      </sheetData>
    </sheetDataSet>
  </externalBook>
</externalLink>
</file>

<file path=xl/theme/theme1.xml><?xml version="1.0" encoding="utf-8"?>
<a:theme xmlns:a="http://schemas.openxmlformats.org/drawingml/2006/main" name="ZomboriG">
  <a:themeElements>
    <a:clrScheme name="ZomboriG 2022">
      <a:dk1>
        <a:sysClr val="windowText" lastClr="000000"/>
      </a:dk1>
      <a:lt1>
        <a:sysClr val="window" lastClr="FFFFFF"/>
      </a:lt1>
      <a:dk2>
        <a:srgbClr val="323F4F"/>
      </a:dk2>
      <a:lt2>
        <a:srgbClr val="E7E6E6"/>
      </a:lt2>
      <a:accent1>
        <a:srgbClr val="729B11"/>
      </a:accent1>
      <a:accent2>
        <a:srgbClr val="B4B90A"/>
      </a:accent2>
      <a:accent3>
        <a:srgbClr val="9A3A2A"/>
      </a:accent3>
      <a:accent4>
        <a:srgbClr val="FCB30F"/>
      </a:accent4>
      <a:accent5>
        <a:srgbClr val="03318D"/>
      </a:accent5>
      <a:accent6>
        <a:srgbClr val="49739F"/>
      </a:accent6>
      <a:hlink>
        <a:srgbClr val="C55A11"/>
      </a:hlink>
      <a:folHlink>
        <a:srgbClr val="919608"/>
      </a:folHlink>
    </a:clrScheme>
    <a:fontScheme name="Cambria-Garamond">
      <a:majorFont>
        <a:latin typeface="Garamond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8"/>
  <sheetViews>
    <sheetView zoomScaleNormal="100" workbookViewId="0">
      <selection activeCell="C15" sqref="C15"/>
    </sheetView>
  </sheetViews>
  <sheetFormatPr defaultRowHeight="14.25"/>
  <cols>
    <col min="1" max="1" width="14.75" bestFit="1" customWidth="1"/>
    <col min="2" max="2" width="23.625" bestFit="1" customWidth="1"/>
    <col min="3" max="5" width="14" bestFit="1" customWidth="1"/>
  </cols>
  <sheetData>
    <row r="1" spans="1:5" ht="13.9" customHeight="1">
      <c r="A1" s="53" t="s">
        <v>79</v>
      </c>
      <c r="B1" s="53"/>
      <c r="C1" s="53"/>
      <c r="D1" s="53"/>
      <c r="E1" s="46"/>
    </row>
    <row r="2" spans="1:5" ht="13.9" customHeight="1">
      <c r="A2" s="53"/>
      <c r="B2" s="53"/>
      <c r="C2" s="53"/>
      <c r="D2" s="53"/>
      <c r="E2" s="46"/>
    </row>
    <row r="3" spans="1:5" ht="13.9" customHeight="1">
      <c r="A3" s="53"/>
      <c r="B3" s="53"/>
      <c r="C3" s="53"/>
      <c r="D3" s="53"/>
      <c r="E3" s="46"/>
    </row>
    <row r="4" spans="1:5">
      <c r="A4" s="29"/>
      <c r="B4" s="29"/>
      <c r="C4" s="29"/>
      <c r="D4" s="29"/>
      <c r="E4" s="29"/>
    </row>
    <row r="5" spans="1:5" ht="15" thickBot="1">
      <c r="A5" s="29"/>
      <c r="B5" s="29"/>
      <c r="C5" s="29"/>
      <c r="D5" s="29"/>
      <c r="E5" s="29"/>
    </row>
    <row r="6" spans="1:5">
      <c r="A6" s="37"/>
      <c r="B6" s="38" t="s">
        <v>73</v>
      </c>
      <c r="C6" s="38" t="s">
        <v>74</v>
      </c>
      <c r="D6" s="39" t="s">
        <v>75</v>
      </c>
    </row>
    <row r="7" spans="1:5">
      <c r="A7" s="41" t="s">
        <v>76</v>
      </c>
      <c r="B7" s="42">
        <f>+UT</f>
        <v>0</v>
      </c>
      <c r="C7" s="43">
        <f>B7*0.27</f>
        <v>0</v>
      </c>
      <c r="D7" s="44">
        <f>B7+C7</f>
        <v>0</v>
      </c>
    </row>
    <row r="8" spans="1:5">
      <c r="A8" s="30" t="s">
        <v>77</v>
      </c>
      <c r="B8" s="31">
        <f>+'Magdolna utca nyugat'!UT</f>
        <v>0</v>
      </c>
      <c r="C8" s="32">
        <f t="shared" ref="C8" si="0">B8*0.27</f>
        <v>0</v>
      </c>
      <c r="D8" s="33">
        <f t="shared" ref="D8" si="1">B8+C8</f>
        <v>0</v>
      </c>
    </row>
    <row r="9" spans="1:5" ht="15" thickBot="1">
      <c r="A9" s="40" t="s">
        <v>78</v>
      </c>
      <c r="B9" s="34">
        <f>+'Templom tér'!UT</f>
        <v>0</v>
      </c>
      <c r="C9" s="35">
        <f t="shared" ref="C9" si="2">B9*0.27</f>
        <v>0</v>
      </c>
      <c r="D9" s="36">
        <f t="shared" ref="D9" si="3">B9+C9</f>
        <v>0</v>
      </c>
    </row>
    <row r="10" spans="1:5" ht="15" thickBot="1">
      <c r="A10" s="47"/>
      <c r="B10" s="48">
        <f>SUM(B7:B9)</f>
        <v>0</v>
      </c>
      <c r="C10" s="49">
        <f>SUM(C7:C9)</f>
        <v>0</v>
      </c>
      <c r="D10" s="50">
        <f>SUM(D7:D9)</f>
        <v>0</v>
      </c>
    </row>
    <row r="12" spans="1:5">
      <c r="B12" t="s">
        <v>93</v>
      </c>
    </row>
    <row r="17" spans="3:4">
      <c r="C17" s="51"/>
      <c r="D17" s="51"/>
    </row>
    <row r="18" spans="3:4">
      <c r="C18" s="52"/>
      <c r="D18" s="52"/>
    </row>
  </sheetData>
  <mergeCells count="3">
    <mergeCell ref="C17:D17"/>
    <mergeCell ref="C18:D18"/>
    <mergeCell ref="A1:D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F45"/>
  <sheetViews>
    <sheetView tabSelected="1" topLeftCell="A17" zoomScale="90" zoomScaleNormal="90" workbookViewId="0">
      <selection activeCell="L41" sqref="L41"/>
    </sheetView>
  </sheetViews>
  <sheetFormatPr defaultRowHeight="14.25"/>
  <cols>
    <col min="1" max="1" width="11.5" customWidth="1"/>
    <col min="2" max="2" width="70.125" customWidth="1"/>
    <col min="3" max="3" width="11.75" customWidth="1"/>
    <col min="4" max="4" width="11.25" customWidth="1"/>
    <col min="5" max="5" width="12.875" customWidth="1"/>
    <col min="6" max="6" width="19.25" customWidth="1"/>
  </cols>
  <sheetData>
    <row r="1" spans="1:6" ht="18">
      <c r="A1" s="58" t="s">
        <v>47</v>
      </c>
      <c r="B1" s="59"/>
      <c r="C1" s="59"/>
      <c r="D1" s="59"/>
      <c r="E1" s="59"/>
      <c r="F1" s="60"/>
    </row>
    <row r="2" spans="1:6" ht="18.75" thickBot="1">
      <c r="A2" s="61" t="s">
        <v>0</v>
      </c>
      <c r="B2" s="62"/>
      <c r="C2" s="62"/>
      <c r="D2" s="62"/>
      <c r="E2" s="62"/>
      <c r="F2" s="63"/>
    </row>
    <row r="3" spans="1:6" ht="29.25" thickBot="1">
      <c r="A3" s="1" t="s">
        <v>1</v>
      </c>
      <c r="B3" s="2" t="s">
        <v>2</v>
      </c>
      <c r="C3" s="3" t="s">
        <v>3</v>
      </c>
      <c r="D3" s="4" t="s">
        <v>4</v>
      </c>
      <c r="E3" s="2" t="s">
        <v>5</v>
      </c>
      <c r="F3" s="5" t="s">
        <v>6</v>
      </c>
    </row>
    <row r="4" spans="1:6" ht="18.75" thickBot="1">
      <c r="A4" s="6"/>
      <c r="B4" s="7"/>
      <c r="C4" s="8"/>
      <c r="D4" s="9"/>
      <c r="E4" s="9"/>
      <c r="F4" s="10"/>
    </row>
    <row r="5" spans="1:6" ht="15" thickBot="1">
      <c r="A5" s="11" t="s">
        <v>14</v>
      </c>
      <c r="B5" s="12" t="s">
        <v>7</v>
      </c>
      <c r="C5" s="21"/>
      <c r="D5" s="12"/>
      <c r="E5" s="12"/>
      <c r="F5" s="22"/>
    </row>
    <row r="6" spans="1:6">
      <c r="A6" s="19" t="s">
        <v>17</v>
      </c>
      <c r="B6" s="13" t="s">
        <v>12</v>
      </c>
      <c r="C6" s="14">
        <v>1</v>
      </c>
      <c r="D6" s="17" t="s">
        <v>9</v>
      </c>
      <c r="E6" s="17"/>
      <c r="F6" s="16">
        <f>C6*E6</f>
        <v>0</v>
      </c>
    </row>
    <row r="7" spans="1:6" ht="15" thickBot="1">
      <c r="A7" s="19" t="s">
        <v>18</v>
      </c>
      <c r="B7" s="13" t="s">
        <v>8</v>
      </c>
      <c r="C7" s="14">
        <v>1</v>
      </c>
      <c r="D7" s="17" t="s">
        <v>9</v>
      </c>
      <c r="E7" s="17"/>
      <c r="F7" s="16">
        <f>C7*E7</f>
        <v>0</v>
      </c>
    </row>
    <row r="8" spans="1:6" ht="15.75" thickTop="1" thickBot="1">
      <c r="A8" s="54" t="s">
        <v>13</v>
      </c>
      <c r="B8" s="55"/>
      <c r="C8" s="55"/>
      <c r="D8" s="55"/>
      <c r="E8" s="55"/>
      <c r="F8" s="24">
        <f>SUM(F6:F7)</f>
        <v>0</v>
      </c>
    </row>
    <row r="9" spans="1:6" ht="15" thickBot="1">
      <c r="A9" s="11" t="s">
        <v>15</v>
      </c>
      <c r="B9" s="12" t="s">
        <v>25</v>
      </c>
      <c r="C9" s="21"/>
      <c r="D9" s="12"/>
      <c r="E9" s="12"/>
      <c r="F9" s="22"/>
    </row>
    <row r="10" spans="1:6">
      <c r="A10" s="20" t="s">
        <v>19</v>
      </c>
      <c r="B10" s="13" t="s">
        <v>39</v>
      </c>
      <c r="C10" s="14">
        <v>1</v>
      </c>
      <c r="D10" s="17" t="s">
        <v>9</v>
      </c>
      <c r="E10" s="17"/>
      <c r="F10" s="16">
        <f t="shared" ref="F10:F11" si="0">C10*E10</f>
        <v>0</v>
      </c>
    </row>
    <row r="11" spans="1:6">
      <c r="A11" s="20" t="s">
        <v>20</v>
      </c>
      <c r="B11" s="13" t="s">
        <v>48</v>
      </c>
      <c r="C11" s="14">
        <v>22</v>
      </c>
      <c r="D11" s="17" t="s">
        <v>34</v>
      </c>
      <c r="E11" s="17"/>
      <c r="F11" s="16">
        <f t="shared" si="0"/>
        <v>0</v>
      </c>
    </row>
    <row r="12" spans="1:6">
      <c r="A12" s="20" t="s">
        <v>32</v>
      </c>
      <c r="B12" s="13" t="s">
        <v>49</v>
      </c>
      <c r="C12" s="14">
        <v>3</v>
      </c>
      <c r="D12" s="17" t="s">
        <v>46</v>
      </c>
      <c r="E12" s="17"/>
      <c r="F12" s="16">
        <f t="shared" ref="F12" si="1">C12*E12</f>
        <v>0</v>
      </c>
    </row>
    <row r="13" spans="1:6">
      <c r="A13" s="20" t="s">
        <v>33</v>
      </c>
      <c r="B13" s="13" t="s">
        <v>40</v>
      </c>
      <c r="C13" s="14">
        <v>11</v>
      </c>
      <c r="D13" s="17" t="s">
        <v>34</v>
      </c>
      <c r="E13" s="17"/>
      <c r="F13" s="16">
        <f>C13*E13</f>
        <v>0</v>
      </c>
    </row>
    <row r="14" spans="1:6" ht="15" thickBot="1">
      <c r="A14" s="20" t="s">
        <v>33</v>
      </c>
      <c r="B14" s="13" t="s">
        <v>70</v>
      </c>
      <c r="C14" s="14">
        <v>11</v>
      </c>
      <c r="D14" s="17" t="s">
        <v>34</v>
      </c>
      <c r="E14" s="17"/>
      <c r="F14" s="16">
        <f>C14*E14</f>
        <v>0</v>
      </c>
    </row>
    <row r="15" spans="1:6" ht="15.75" thickTop="1" thickBot="1">
      <c r="A15" s="54" t="s">
        <v>16</v>
      </c>
      <c r="B15" s="55"/>
      <c r="C15" s="55"/>
      <c r="D15" s="55"/>
      <c r="E15" s="55"/>
      <c r="F15" s="24">
        <f>SUM(F10:F14)</f>
        <v>0</v>
      </c>
    </row>
    <row r="16" spans="1:6" ht="15" thickBot="1">
      <c r="A16" s="11" t="s">
        <v>21</v>
      </c>
      <c r="B16" s="12" t="s">
        <v>26</v>
      </c>
      <c r="C16" s="21"/>
      <c r="D16" s="12"/>
      <c r="E16" s="12"/>
      <c r="F16" s="22"/>
    </row>
    <row r="17" spans="1:6">
      <c r="A17" s="20" t="s">
        <v>22</v>
      </c>
      <c r="B17" s="13" t="s">
        <v>71</v>
      </c>
      <c r="C17" s="14">
        <v>12</v>
      </c>
      <c r="D17" s="17" t="s">
        <v>10</v>
      </c>
      <c r="E17" s="17"/>
      <c r="F17" s="16">
        <f t="shared" ref="F17" si="2">C17*E17</f>
        <v>0</v>
      </c>
    </row>
    <row r="18" spans="1:6">
      <c r="A18" s="20" t="s">
        <v>24</v>
      </c>
      <c r="B18" s="18" t="s">
        <v>11</v>
      </c>
      <c r="C18" s="14">
        <v>14</v>
      </c>
      <c r="D18" s="17" t="s">
        <v>10</v>
      </c>
      <c r="E18" s="17"/>
      <c r="F18" s="16">
        <f>C18*E18</f>
        <v>0</v>
      </c>
    </row>
    <row r="19" spans="1:6">
      <c r="A19" s="20" t="s">
        <v>23</v>
      </c>
      <c r="B19" s="13" t="s">
        <v>58</v>
      </c>
      <c r="C19" s="14">
        <v>11</v>
      </c>
      <c r="D19" s="17" t="s">
        <v>10</v>
      </c>
      <c r="E19" s="15"/>
      <c r="F19" s="16">
        <f>C19*E19</f>
        <v>0</v>
      </c>
    </row>
    <row r="20" spans="1:6">
      <c r="A20" s="20" t="s">
        <v>27</v>
      </c>
      <c r="B20" s="13" t="s">
        <v>59</v>
      </c>
      <c r="C20" s="14">
        <v>2</v>
      </c>
      <c r="D20" s="17" t="s">
        <v>10</v>
      </c>
      <c r="E20" s="15"/>
      <c r="F20" s="16">
        <f>C20*E20</f>
        <v>0</v>
      </c>
    </row>
    <row r="21" spans="1:6">
      <c r="A21" s="20" t="s">
        <v>28</v>
      </c>
      <c r="B21" s="28" t="s">
        <v>65</v>
      </c>
      <c r="C21" s="14">
        <v>52</v>
      </c>
      <c r="D21" s="17" t="s">
        <v>34</v>
      </c>
      <c r="E21" s="27"/>
      <c r="F21" s="16">
        <f>C21*E21</f>
        <v>0</v>
      </c>
    </row>
    <row r="22" spans="1:6">
      <c r="A22" s="20" t="s">
        <v>29</v>
      </c>
      <c r="B22" s="28" t="s">
        <v>61</v>
      </c>
      <c r="C22" s="14">
        <v>1</v>
      </c>
      <c r="D22" s="17" t="s">
        <v>10</v>
      </c>
      <c r="E22" s="27"/>
      <c r="F22" s="16">
        <f t="shared" ref="F22" si="3">C22*E22</f>
        <v>0</v>
      </c>
    </row>
    <row r="23" spans="1:6">
      <c r="A23" s="20" t="s">
        <v>30</v>
      </c>
      <c r="B23" s="28" t="s">
        <v>62</v>
      </c>
      <c r="C23" s="14">
        <v>1</v>
      </c>
      <c r="D23" s="17" t="s">
        <v>10</v>
      </c>
      <c r="E23" s="27"/>
      <c r="F23" s="16">
        <f t="shared" ref="F23" si="4">C23*E23</f>
        <v>0</v>
      </c>
    </row>
    <row r="24" spans="1:6" ht="28.5">
      <c r="A24" s="20" t="s">
        <v>31</v>
      </c>
      <c r="B24" s="13" t="s">
        <v>45</v>
      </c>
      <c r="C24" s="14">
        <v>40</v>
      </c>
      <c r="D24" s="17" t="s">
        <v>46</v>
      </c>
      <c r="E24" s="27"/>
      <c r="F24" s="16">
        <f t="shared" ref="F24" si="5">C24*E24</f>
        <v>0</v>
      </c>
    </row>
    <row r="25" spans="1:6" ht="28.5">
      <c r="A25" s="20" t="s">
        <v>41</v>
      </c>
      <c r="B25" s="13" t="s">
        <v>64</v>
      </c>
      <c r="C25" s="14">
        <v>10</v>
      </c>
      <c r="D25" s="17" t="s">
        <v>46</v>
      </c>
      <c r="E25" s="27"/>
      <c r="F25" s="16">
        <f t="shared" ref="F25" si="6">C25*E25</f>
        <v>0</v>
      </c>
    </row>
    <row r="26" spans="1:6" ht="28.5">
      <c r="A26" s="20" t="s">
        <v>44</v>
      </c>
      <c r="B26" s="13" t="s">
        <v>69</v>
      </c>
      <c r="C26" s="14">
        <v>12</v>
      </c>
      <c r="D26" s="17" t="s">
        <v>46</v>
      </c>
      <c r="E26" s="27"/>
      <c r="F26" s="16">
        <f t="shared" ref="F26" si="7">C26*E26</f>
        <v>0</v>
      </c>
    </row>
    <row r="27" spans="1:6">
      <c r="A27" s="20" t="s">
        <v>67</v>
      </c>
      <c r="B27" s="13" t="s">
        <v>63</v>
      </c>
      <c r="C27" s="14">
        <v>6</v>
      </c>
      <c r="D27" s="17" t="s">
        <v>34</v>
      </c>
      <c r="E27" s="27"/>
      <c r="F27" s="16">
        <f t="shared" ref="F27" si="8">C27*E27</f>
        <v>0</v>
      </c>
    </row>
    <row r="28" spans="1:6" ht="15" thickBot="1">
      <c r="A28" s="20" t="s">
        <v>68</v>
      </c>
      <c r="B28" s="13" t="s">
        <v>66</v>
      </c>
      <c r="C28" s="14">
        <v>9</v>
      </c>
      <c r="D28" s="17" t="s">
        <v>10</v>
      </c>
      <c r="E28" s="27"/>
      <c r="F28" s="16">
        <f t="shared" ref="F28" si="9">C28*E28</f>
        <v>0</v>
      </c>
    </row>
    <row r="29" spans="1:6" ht="15.75" thickTop="1" thickBot="1">
      <c r="A29" s="54" t="s">
        <v>35</v>
      </c>
      <c r="B29" s="55"/>
      <c r="C29" s="55"/>
      <c r="D29" s="55"/>
      <c r="E29" s="55"/>
      <c r="F29" s="24">
        <f>SUM(F17:F28)</f>
        <v>0</v>
      </c>
    </row>
    <row r="30" spans="1:6" ht="15" thickBot="1">
      <c r="A30" s="11" t="s">
        <v>36</v>
      </c>
      <c r="B30" s="12" t="s">
        <v>51</v>
      </c>
      <c r="C30" s="21"/>
      <c r="D30" s="12"/>
      <c r="E30" s="12"/>
      <c r="F30" s="22"/>
    </row>
    <row r="31" spans="1:6">
      <c r="A31" s="20" t="s">
        <v>37</v>
      </c>
      <c r="B31" s="23" t="s">
        <v>52</v>
      </c>
      <c r="C31" s="14">
        <v>1</v>
      </c>
      <c r="D31" s="17" t="s">
        <v>9</v>
      </c>
      <c r="E31" s="17"/>
      <c r="F31" s="16">
        <f>C31*E31</f>
        <v>0</v>
      </c>
    </row>
    <row r="32" spans="1:6">
      <c r="A32" s="20" t="s">
        <v>38</v>
      </c>
      <c r="B32" s="23" t="s">
        <v>53</v>
      </c>
      <c r="C32" s="14">
        <v>2</v>
      </c>
      <c r="D32" s="17" t="s">
        <v>9</v>
      </c>
      <c r="E32" s="17"/>
      <c r="F32" s="16">
        <f t="shared" ref="F32:F33" si="10">C32*E32</f>
        <v>0</v>
      </c>
    </row>
    <row r="33" spans="1:6">
      <c r="A33" s="20" t="s">
        <v>80</v>
      </c>
      <c r="B33" s="23" t="s">
        <v>56</v>
      </c>
      <c r="C33" s="14">
        <v>3</v>
      </c>
      <c r="D33" s="17" t="s">
        <v>9</v>
      </c>
      <c r="E33" s="17"/>
      <c r="F33" s="16">
        <f t="shared" si="10"/>
        <v>0</v>
      </c>
    </row>
    <row r="34" spans="1:6">
      <c r="A34" s="20" t="s">
        <v>80</v>
      </c>
      <c r="B34" s="23" t="s">
        <v>57</v>
      </c>
      <c r="C34" s="14">
        <v>5</v>
      </c>
      <c r="D34" s="17" t="s">
        <v>9</v>
      </c>
      <c r="E34" s="17"/>
      <c r="F34" s="16">
        <f>C34*E34</f>
        <v>0</v>
      </c>
    </row>
    <row r="35" spans="1:6">
      <c r="A35" s="20" t="s">
        <v>84</v>
      </c>
      <c r="B35" s="23" t="s">
        <v>54</v>
      </c>
      <c r="C35" s="14">
        <v>15</v>
      </c>
      <c r="D35" s="17" t="s">
        <v>34</v>
      </c>
      <c r="E35" s="17"/>
      <c r="F35" s="16">
        <f>C35*E35</f>
        <v>0</v>
      </c>
    </row>
    <row r="36" spans="1:6" ht="15" thickBot="1">
      <c r="A36" s="20" t="s">
        <v>85</v>
      </c>
      <c r="B36" s="23" t="s">
        <v>55</v>
      </c>
      <c r="C36" s="14">
        <v>5</v>
      </c>
      <c r="D36" s="17" t="s">
        <v>46</v>
      </c>
      <c r="E36" s="17"/>
      <c r="F36" s="16">
        <f>C36*E36</f>
        <v>0</v>
      </c>
    </row>
    <row r="37" spans="1:6" ht="15.75" thickTop="1" thickBot="1">
      <c r="A37" s="54" t="s">
        <v>50</v>
      </c>
      <c r="B37" s="55"/>
      <c r="C37" s="55"/>
      <c r="D37" s="55"/>
      <c r="E37" s="55"/>
      <c r="F37" s="24">
        <f>SUM(F31:F36)</f>
        <v>0</v>
      </c>
    </row>
    <row r="38" spans="1:6" ht="15" thickBot="1">
      <c r="A38" s="11" t="s">
        <v>81</v>
      </c>
      <c r="B38" s="12" t="s">
        <v>42</v>
      </c>
      <c r="C38" s="21"/>
      <c r="D38" s="12"/>
      <c r="E38" s="12"/>
      <c r="F38" s="22"/>
    </row>
    <row r="39" spans="1:6" ht="28.5">
      <c r="A39" s="20" t="s">
        <v>82</v>
      </c>
      <c r="B39" s="23" t="s">
        <v>97</v>
      </c>
      <c r="C39" s="14">
        <v>1</v>
      </c>
      <c r="D39" s="17" t="s">
        <v>9</v>
      </c>
      <c r="E39" s="17"/>
      <c r="F39" s="16">
        <f>C39*E39</f>
        <v>0</v>
      </c>
    </row>
    <row r="40" spans="1:6">
      <c r="A40" s="20" t="s">
        <v>83</v>
      </c>
      <c r="B40" s="23" t="s">
        <v>72</v>
      </c>
      <c r="C40" s="14">
        <v>5</v>
      </c>
      <c r="D40" s="17" t="s">
        <v>34</v>
      </c>
      <c r="E40" s="17"/>
      <c r="F40" s="16">
        <f>C40*E40</f>
        <v>0</v>
      </c>
    </row>
    <row r="41" spans="1:6" ht="15" thickBot="1">
      <c r="A41" s="20" t="s">
        <v>92</v>
      </c>
      <c r="B41" s="23" t="s">
        <v>90</v>
      </c>
      <c r="C41" s="14">
        <v>2</v>
      </c>
      <c r="D41" s="17" t="s">
        <v>9</v>
      </c>
      <c r="E41" s="17"/>
      <c r="F41" s="16">
        <f>C41*E41</f>
        <v>0</v>
      </c>
    </row>
    <row r="42" spans="1:6" ht="15.75" thickTop="1" thickBot="1">
      <c r="A42" s="54" t="s">
        <v>43</v>
      </c>
      <c r="B42" s="55"/>
      <c r="C42" s="55"/>
      <c r="D42" s="55"/>
      <c r="E42" s="55"/>
      <c r="F42" s="24">
        <f>SUM(F39:F41)</f>
        <v>0</v>
      </c>
    </row>
    <row r="43" spans="1:6" ht="17.25" thickTop="1" thickBot="1">
      <c r="A43" s="56" t="s">
        <v>95</v>
      </c>
      <c r="B43" s="57"/>
      <c r="C43" s="57"/>
      <c r="D43" s="57"/>
      <c r="E43" s="57"/>
      <c r="F43" s="25">
        <f>általános+bontás+alépítmény+befejező+forgtech</f>
        <v>0</v>
      </c>
    </row>
    <row r="45" spans="1:6">
      <c r="C45" t="s">
        <v>93</v>
      </c>
      <c r="D45" t="s">
        <v>94</v>
      </c>
    </row>
  </sheetData>
  <mergeCells count="8">
    <mergeCell ref="A42:E42"/>
    <mergeCell ref="A43:E43"/>
    <mergeCell ref="A1:F1"/>
    <mergeCell ref="A2:F2"/>
    <mergeCell ref="A8:E8"/>
    <mergeCell ref="A15:E15"/>
    <mergeCell ref="A29:E29"/>
    <mergeCell ref="A37:E37"/>
  </mergeCells>
  <phoneticPr fontId="11" type="noConversion"/>
  <pageMargins left="0.62992125984251968" right="0.23622047244094491" top="0.74803149606299213" bottom="0.74803149606299213" header="0.31496062992125984" footer="0.31496062992125984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30"/>
  <sheetViews>
    <sheetView zoomScale="90" zoomScaleNormal="90" workbookViewId="0">
      <selection activeCell="B32" sqref="B32"/>
    </sheetView>
  </sheetViews>
  <sheetFormatPr defaultRowHeight="14.25"/>
  <cols>
    <col min="1" max="1" width="11.5" customWidth="1"/>
    <col min="2" max="2" width="70.125" customWidth="1"/>
    <col min="3" max="3" width="11.75" customWidth="1"/>
    <col min="4" max="4" width="11.25" customWidth="1"/>
    <col min="5" max="5" width="12.875" customWidth="1"/>
    <col min="6" max="6" width="19.25" customWidth="1"/>
  </cols>
  <sheetData>
    <row r="1" spans="1:8" ht="18">
      <c r="A1" s="58" t="s">
        <v>87</v>
      </c>
      <c r="B1" s="59"/>
      <c r="C1" s="59"/>
      <c r="D1" s="59"/>
      <c r="E1" s="59"/>
      <c r="F1" s="60"/>
    </row>
    <row r="2" spans="1:8" ht="18.75" thickBot="1">
      <c r="A2" s="61" t="s">
        <v>0</v>
      </c>
      <c r="B2" s="62"/>
      <c r="C2" s="62"/>
      <c r="D2" s="62"/>
      <c r="E2" s="62"/>
      <c r="F2" s="63"/>
    </row>
    <row r="3" spans="1:8" ht="29.25" thickBot="1">
      <c r="A3" s="1" t="s">
        <v>1</v>
      </c>
      <c r="B3" s="2" t="s">
        <v>2</v>
      </c>
      <c r="C3" s="3" t="s">
        <v>3</v>
      </c>
      <c r="D3" s="4" t="s">
        <v>4</v>
      </c>
      <c r="E3" s="2" t="s">
        <v>5</v>
      </c>
      <c r="F3" s="5" t="s">
        <v>6</v>
      </c>
    </row>
    <row r="4" spans="1:8" ht="18.75" thickBot="1">
      <c r="A4" s="6"/>
      <c r="B4" s="7"/>
      <c r="C4" s="8"/>
      <c r="D4" s="9"/>
      <c r="E4" s="9"/>
      <c r="F4" s="10"/>
    </row>
    <row r="5" spans="1:8" ht="15" thickBot="1">
      <c r="A5" s="11" t="s">
        <v>14</v>
      </c>
      <c r="B5" s="12" t="s">
        <v>7</v>
      </c>
      <c r="C5" s="21"/>
      <c r="D5" s="12"/>
      <c r="E5" s="12"/>
      <c r="F5" s="22"/>
    </row>
    <row r="6" spans="1:8" ht="15" thickBot="1">
      <c r="A6" s="19" t="s">
        <v>18</v>
      </c>
      <c r="B6" s="13" t="s">
        <v>8</v>
      </c>
      <c r="C6" s="14">
        <v>1</v>
      </c>
      <c r="D6" s="17" t="s">
        <v>9</v>
      </c>
      <c r="E6" s="17"/>
      <c r="F6" s="16">
        <f>C6*E6</f>
        <v>0</v>
      </c>
    </row>
    <row r="7" spans="1:8" ht="15.75" thickTop="1" thickBot="1">
      <c r="A7" s="54" t="s">
        <v>13</v>
      </c>
      <c r="B7" s="55"/>
      <c r="C7" s="55"/>
      <c r="D7" s="55"/>
      <c r="E7" s="55"/>
      <c r="F7" s="24">
        <f>SUM(F6:F6)</f>
        <v>0</v>
      </c>
    </row>
    <row r="8" spans="1:8" ht="15" thickBot="1">
      <c r="A8" s="11" t="s">
        <v>21</v>
      </c>
      <c r="B8" s="12" t="s">
        <v>26</v>
      </c>
      <c r="C8" s="21"/>
      <c r="D8" s="12"/>
      <c r="E8" s="12"/>
      <c r="F8" s="22"/>
    </row>
    <row r="9" spans="1:8">
      <c r="A9" s="20" t="s">
        <v>22</v>
      </c>
      <c r="B9" s="13" t="s">
        <v>71</v>
      </c>
      <c r="C9" s="14">
        <v>4</v>
      </c>
      <c r="D9" s="17" t="s">
        <v>10</v>
      </c>
      <c r="E9" s="17"/>
      <c r="F9" s="16">
        <f t="shared" ref="F9" si="0">C9*E9</f>
        <v>0</v>
      </c>
      <c r="H9" s="45"/>
    </row>
    <row r="10" spans="1:8">
      <c r="A10" s="20" t="s">
        <v>24</v>
      </c>
      <c r="B10" s="18" t="s">
        <v>11</v>
      </c>
      <c r="C10" s="14">
        <v>6</v>
      </c>
      <c r="D10" s="17" t="s">
        <v>10</v>
      </c>
      <c r="E10" s="17"/>
      <c r="F10" s="16">
        <f>C10*E10</f>
        <v>0</v>
      </c>
      <c r="H10" s="45"/>
    </row>
    <row r="11" spans="1:8">
      <c r="A11" s="20" t="s">
        <v>23</v>
      </c>
      <c r="B11" s="13" t="s">
        <v>58</v>
      </c>
      <c r="C11" s="14">
        <v>5</v>
      </c>
      <c r="D11" s="17" t="s">
        <v>10</v>
      </c>
      <c r="E11" s="15"/>
      <c r="F11" s="16">
        <f>C11*E11</f>
        <v>0</v>
      </c>
      <c r="H11" s="45"/>
    </row>
    <row r="12" spans="1:8">
      <c r="A12" s="20" t="s">
        <v>27</v>
      </c>
      <c r="B12" s="13" t="s">
        <v>59</v>
      </c>
      <c r="C12" s="14">
        <v>1</v>
      </c>
      <c r="D12" s="17" t="s">
        <v>10</v>
      </c>
      <c r="E12" s="15"/>
      <c r="F12" s="16">
        <f>C12*E12</f>
        <v>0</v>
      </c>
      <c r="H12" s="45"/>
    </row>
    <row r="13" spans="1:8">
      <c r="A13" s="20" t="s">
        <v>28</v>
      </c>
      <c r="B13" s="28" t="s">
        <v>65</v>
      </c>
      <c r="C13" s="14">
        <v>15</v>
      </c>
      <c r="D13" s="17" t="s">
        <v>34</v>
      </c>
      <c r="E13" s="27"/>
      <c r="F13" s="16">
        <f>C13*E13</f>
        <v>0</v>
      </c>
    </row>
    <row r="14" spans="1:8">
      <c r="A14" s="20" t="s">
        <v>29</v>
      </c>
      <c r="B14" s="28" t="s">
        <v>60</v>
      </c>
      <c r="C14" s="26">
        <f>5.5*0.03</f>
        <v>0.16499999999999998</v>
      </c>
      <c r="D14" s="17" t="s">
        <v>10</v>
      </c>
      <c r="E14" s="27"/>
      <c r="F14" s="16">
        <f t="shared" ref="F14" si="1">C14*E14</f>
        <v>0</v>
      </c>
    </row>
    <row r="15" spans="1:8" ht="28.5">
      <c r="A15" s="20" t="s">
        <v>30</v>
      </c>
      <c r="B15" s="13" t="s">
        <v>45</v>
      </c>
      <c r="C15" s="14">
        <v>30</v>
      </c>
      <c r="D15" s="17" t="s">
        <v>46</v>
      </c>
      <c r="E15" s="27"/>
      <c r="F15" s="16">
        <f>C15*E15</f>
        <v>0</v>
      </c>
    </row>
    <row r="16" spans="1:8" ht="28.5">
      <c r="A16" s="20" t="s">
        <v>31</v>
      </c>
      <c r="B16" s="13" t="s">
        <v>64</v>
      </c>
      <c r="C16" s="14">
        <v>8</v>
      </c>
      <c r="D16" s="17" t="s">
        <v>46</v>
      </c>
      <c r="E16" s="27"/>
      <c r="F16" s="16">
        <f>C16*E16</f>
        <v>0</v>
      </c>
    </row>
    <row r="17" spans="1:6" ht="15" thickBot="1">
      <c r="A17" s="20" t="s">
        <v>41</v>
      </c>
      <c r="B17" s="13" t="s">
        <v>63</v>
      </c>
      <c r="C17" s="14">
        <f>17*0.4*0.4+5.2*0.4</f>
        <v>4.8000000000000007</v>
      </c>
      <c r="D17" s="17" t="s">
        <v>34</v>
      </c>
      <c r="E17" s="27"/>
      <c r="F17" s="16">
        <f>C17*E17</f>
        <v>0</v>
      </c>
    </row>
    <row r="18" spans="1:6" ht="15.75" thickTop="1" thickBot="1">
      <c r="A18" s="54" t="s">
        <v>35</v>
      </c>
      <c r="B18" s="55"/>
      <c r="C18" s="55"/>
      <c r="D18" s="55"/>
      <c r="E18" s="55"/>
      <c r="F18" s="24">
        <f>SUM(F9:F17)</f>
        <v>0</v>
      </c>
    </row>
    <row r="19" spans="1:6">
      <c r="A19" s="20" t="s">
        <v>37</v>
      </c>
      <c r="B19" s="23" t="s">
        <v>52</v>
      </c>
      <c r="C19" s="14">
        <v>1</v>
      </c>
      <c r="D19" s="17" t="s">
        <v>9</v>
      </c>
      <c r="E19" s="17"/>
      <c r="F19" s="16">
        <f>C19*E19</f>
        <v>0</v>
      </c>
    </row>
    <row r="20" spans="1:6">
      <c r="A20" s="20" t="s">
        <v>38</v>
      </c>
      <c r="B20" s="23" t="s">
        <v>86</v>
      </c>
      <c r="C20" s="14">
        <v>2</v>
      </c>
      <c r="D20" s="17" t="s">
        <v>9</v>
      </c>
      <c r="E20" s="17"/>
      <c r="F20" s="16">
        <f t="shared" ref="F20:F21" si="2">C20*E20</f>
        <v>0</v>
      </c>
    </row>
    <row r="21" spans="1:6">
      <c r="A21" s="20" t="s">
        <v>80</v>
      </c>
      <c r="B21" s="23" t="s">
        <v>56</v>
      </c>
      <c r="C21" s="14">
        <v>2</v>
      </c>
      <c r="D21" s="17" t="s">
        <v>9</v>
      </c>
      <c r="E21" s="17"/>
      <c r="F21" s="16">
        <f t="shared" si="2"/>
        <v>0</v>
      </c>
    </row>
    <row r="22" spans="1:6">
      <c r="A22" s="20" t="s">
        <v>80</v>
      </c>
      <c r="B22" s="23" t="s">
        <v>57</v>
      </c>
      <c r="C22" s="14">
        <v>4</v>
      </c>
      <c r="D22" s="17" t="s">
        <v>9</v>
      </c>
      <c r="E22" s="17"/>
      <c r="F22" s="16">
        <f>C22*E22</f>
        <v>0</v>
      </c>
    </row>
    <row r="23" spans="1:6" ht="15" thickBot="1">
      <c r="A23" s="20" t="s">
        <v>84</v>
      </c>
      <c r="B23" s="23" t="s">
        <v>54</v>
      </c>
      <c r="C23" s="14">
        <f>5*(3*0.5)+(60)*0.12+(11.4+13.4)*0.12/2</f>
        <v>16.187999999999999</v>
      </c>
      <c r="D23" s="17" t="s">
        <v>34</v>
      </c>
      <c r="E23" s="17"/>
      <c r="F23" s="16">
        <f>C23*E23</f>
        <v>0</v>
      </c>
    </row>
    <row r="24" spans="1:6" ht="15.75" thickTop="1" thickBot="1">
      <c r="A24" s="54" t="s">
        <v>50</v>
      </c>
      <c r="B24" s="55"/>
      <c r="C24" s="55"/>
      <c r="D24" s="55"/>
      <c r="E24" s="55"/>
      <c r="F24" s="24">
        <f>SUM(F19:F23)</f>
        <v>0</v>
      </c>
    </row>
    <row r="25" spans="1:6" ht="15" thickBot="1">
      <c r="A25" s="11" t="s">
        <v>81</v>
      </c>
      <c r="B25" s="12" t="s">
        <v>42</v>
      </c>
      <c r="C25" s="21"/>
      <c r="D25" s="12"/>
      <c r="E25" s="12"/>
      <c r="F25" s="22"/>
    </row>
    <row r="26" spans="1:6" ht="28.5">
      <c r="A26" s="20" t="s">
        <v>82</v>
      </c>
      <c r="B26" s="23" t="s">
        <v>98</v>
      </c>
      <c r="C26" s="14">
        <v>1</v>
      </c>
      <c r="D26" s="17" t="s">
        <v>9</v>
      </c>
      <c r="E26" s="17"/>
      <c r="F26" s="16">
        <f>C26*E26</f>
        <v>0</v>
      </c>
    </row>
    <row r="27" spans="1:6" ht="15" thickBot="1"/>
    <row r="28" spans="1:6" ht="17.25" thickTop="1" thickBot="1">
      <c r="A28" s="56" t="s">
        <v>95</v>
      </c>
      <c r="B28" s="57"/>
      <c r="C28" s="57"/>
      <c r="D28" s="57"/>
      <c r="E28" s="57"/>
      <c r="F28" s="25">
        <f>általános++alépítmény++forgtech+F26</f>
        <v>0</v>
      </c>
    </row>
    <row r="30" spans="1:6">
      <c r="C30" t="s">
        <v>93</v>
      </c>
      <c r="D30" t="s">
        <v>94</v>
      </c>
    </row>
  </sheetData>
  <mergeCells count="6">
    <mergeCell ref="A28:E28"/>
    <mergeCell ref="A1:F1"/>
    <mergeCell ref="A2:F2"/>
    <mergeCell ref="A7:E7"/>
    <mergeCell ref="A18:E18"/>
    <mergeCell ref="A24:E24"/>
  </mergeCells>
  <pageMargins left="0.62992125984251968" right="0.23622047244094491" top="0.74803149606299213" bottom="0.74803149606299213" header="0.31496062992125984" footer="0.31496062992125984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34"/>
  <sheetViews>
    <sheetView zoomScale="115" zoomScaleNormal="115" workbookViewId="0">
      <selection activeCell="B37" sqref="B37"/>
    </sheetView>
  </sheetViews>
  <sheetFormatPr defaultRowHeight="14.25"/>
  <cols>
    <col min="1" max="1" width="11.5" customWidth="1"/>
    <col min="2" max="2" width="70.125" customWidth="1"/>
    <col min="3" max="3" width="11.75" customWidth="1"/>
    <col min="4" max="4" width="11.25" customWidth="1"/>
    <col min="5" max="5" width="12.875" customWidth="1"/>
    <col min="6" max="6" width="19.25" customWidth="1"/>
  </cols>
  <sheetData>
    <row r="1" spans="1:8" ht="18">
      <c r="A1" s="58" t="s">
        <v>88</v>
      </c>
      <c r="B1" s="59"/>
      <c r="C1" s="59"/>
      <c r="D1" s="59"/>
      <c r="E1" s="59"/>
      <c r="F1" s="60"/>
    </row>
    <row r="2" spans="1:8" ht="18.75" thickBot="1">
      <c r="A2" s="61" t="s">
        <v>0</v>
      </c>
      <c r="B2" s="62"/>
      <c r="C2" s="62"/>
      <c r="D2" s="62"/>
      <c r="E2" s="62"/>
      <c r="F2" s="63"/>
    </row>
    <row r="3" spans="1:8" ht="29.25" thickBot="1">
      <c r="A3" s="1" t="s">
        <v>1</v>
      </c>
      <c r="B3" s="2" t="s">
        <v>2</v>
      </c>
      <c r="C3" s="3" t="s">
        <v>3</v>
      </c>
      <c r="D3" s="4" t="s">
        <v>4</v>
      </c>
      <c r="E3" s="2" t="s">
        <v>5</v>
      </c>
      <c r="F3" s="5" t="s">
        <v>6</v>
      </c>
    </row>
    <row r="4" spans="1:8" ht="18.75" thickBot="1">
      <c r="A4" s="6"/>
      <c r="B4" s="7"/>
      <c r="C4" s="8"/>
      <c r="D4" s="9"/>
      <c r="E4" s="9"/>
      <c r="F4" s="10"/>
    </row>
    <row r="5" spans="1:8" ht="15" thickBot="1">
      <c r="A5" s="11" t="s">
        <v>14</v>
      </c>
      <c r="B5" s="12" t="s">
        <v>7</v>
      </c>
      <c r="C5" s="21"/>
      <c r="D5" s="12"/>
      <c r="E5" s="12"/>
      <c r="F5" s="22"/>
    </row>
    <row r="6" spans="1:8">
      <c r="A6" s="19" t="s">
        <v>17</v>
      </c>
      <c r="B6" s="13" t="s">
        <v>12</v>
      </c>
      <c r="C6" s="14">
        <v>1</v>
      </c>
      <c r="D6" s="17" t="s">
        <v>9</v>
      </c>
      <c r="E6" s="17"/>
      <c r="F6" s="16">
        <f>C6*E6</f>
        <v>0</v>
      </c>
    </row>
    <row r="7" spans="1:8" ht="15" thickBot="1">
      <c r="A7" s="19" t="s">
        <v>18</v>
      </c>
      <c r="B7" s="13" t="s">
        <v>8</v>
      </c>
      <c r="C7" s="14">
        <v>1</v>
      </c>
      <c r="D7" s="17" t="s">
        <v>9</v>
      </c>
      <c r="E7" s="17"/>
      <c r="F7" s="16">
        <f>C7*E7</f>
        <v>0</v>
      </c>
    </row>
    <row r="8" spans="1:8" ht="15.75" thickTop="1" thickBot="1">
      <c r="A8" s="54" t="s">
        <v>13</v>
      </c>
      <c r="B8" s="55"/>
      <c r="C8" s="55"/>
      <c r="D8" s="55"/>
      <c r="E8" s="55"/>
      <c r="F8" s="24">
        <f>SUM(F6:F7)</f>
        <v>0</v>
      </c>
    </row>
    <row r="9" spans="1:8" ht="15" thickBot="1">
      <c r="A9" s="11" t="s">
        <v>15</v>
      </c>
      <c r="B9" s="12" t="s">
        <v>25</v>
      </c>
      <c r="C9" s="21"/>
      <c r="D9" s="12"/>
      <c r="E9" s="12"/>
      <c r="F9" s="22"/>
    </row>
    <row r="10" spans="1:8" ht="15" thickBot="1">
      <c r="A10" s="20" t="s">
        <v>19</v>
      </c>
      <c r="B10" s="13" t="s">
        <v>39</v>
      </c>
      <c r="C10" s="14">
        <v>2</v>
      </c>
      <c r="D10" s="17" t="s">
        <v>9</v>
      </c>
      <c r="E10" s="17"/>
      <c r="F10" s="16">
        <f t="shared" ref="F10" si="0">C10*E10</f>
        <v>0</v>
      </c>
    </row>
    <row r="11" spans="1:8" ht="15.75" thickTop="1" thickBot="1">
      <c r="A11" s="54" t="s">
        <v>16</v>
      </c>
      <c r="B11" s="55"/>
      <c r="C11" s="55"/>
      <c r="D11" s="55"/>
      <c r="E11" s="55"/>
      <c r="F11" s="24">
        <f>SUM(F10:F10)</f>
        <v>0</v>
      </c>
    </row>
    <row r="12" spans="1:8" ht="15" thickBot="1">
      <c r="A12" s="11" t="s">
        <v>21</v>
      </c>
      <c r="B12" s="12" t="s">
        <v>26</v>
      </c>
      <c r="C12" s="21"/>
      <c r="D12" s="12"/>
      <c r="E12" s="12"/>
      <c r="F12" s="22"/>
    </row>
    <row r="13" spans="1:8">
      <c r="A13" s="20" t="s">
        <v>22</v>
      </c>
      <c r="B13" s="13" t="s">
        <v>71</v>
      </c>
      <c r="C13" s="14">
        <v>6</v>
      </c>
      <c r="D13" s="17" t="s">
        <v>10</v>
      </c>
      <c r="E13" s="17"/>
      <c r="F13" s="16">
        <f t="shared" ref="F13" si="1">C13*E13</f>
        <v>0</v>
      </c>
      <c r="H13" s="45"/>
    </row>
    <row r="14" spans="1:8">
      <c r="A14" s="20" t="s">
        <v>24</v>
      </c>
      <c r="B14" s="18" t="s">
        <v>11</v>
      </c>
      <c r="C14" s="14">
        <v>6</v>
      </c>
      <c r="D14" s="17" t="s">
        <v>10</v>
      </c>
      <c r="E14" s="17"/>
      <c r="F14" s="16">
        <f t="shared" ref="F14:F19" si="2">C14*E14</f>
        <v>0</v>
      </c>
      <c r="H14" s="45"/>
    </row>
    <row r="15" spans="1:8">
      <c r="A15" s="20" t="s">
        <v>23</v>
      </c>
      <c r="B15" s="13" t="s">
        <v>58</v>
      </c>
      <c r="C15" s="14">
        <v>6</v>
      </c>
      <c r="D15" s="17" t="s">
        <v>10</v>
      </c>
      <c r="E15" s="15"/>
      <c r="F15" s="16">
        <f t="shared" si="2"/>
        <v>0</v>
      </c>
      <c r="H15" s="45"/>
    </row>
    <row r="16" spans="1:8">
      <c r="A16" s="20" t="s">
        <v>27</v>
      </c>
      <c r="B16" s="28" t="s">
        <v>60</v>
      </c>
      <c r="C16" s="26">
        <f>22*0.03</f>
        <v>0.65999999999999992</v>
      </c>
      <c r="D16" s="17" t="s">
        <v>10</v>
      </c>
      <c r="E16" s="27"/>
      <c r="F16" s="16">
        <f t="shared" si="2"/>
        <v>0</v>
      </c>
      <c r="H16" s="45"/>
    </row>
    <row r="17" spans="1:6" ht="28.5">
      <c r="A17" s="20" t="s">
        <v>28</v>
      </c>
      <c r="B17" s="13" t="s">
        <v>45</v>
      </c>
      <c r="C17" s="14">
        <f>4.71+4.75+10.61+17.51+1.88</f>
        <v>39.46</v>
      </c>
      <c r="D17" s="17" t="s">
        <v>46</v>
      </c>
      <c r="E17" s="27"/>
      <c r="F17" s="16">
        <f t="shared" si="2"/>
        <v>0</v>
      </c>
    </row>
    <row r="18" spans="1:6" ht="28.5">
      <c r="A18" s="20" t="s">
        <v>29</v>
      </c>
      <c r="B18" s="13" t="s">
        <v>64</v>
      </c>
      <c r="C18" s="14">
        <v>10</v>
      </c>
      <c r="D18" s="17" t="s">
        <v>46</v>
      </c>
      <c r="E18" s="27"/>
      <c r="F18" s="16">
        <f t="shared" si="2"/>
        <v>0</v>
      </c>
    </row>
    <row r="19" spans="1:6" ht="15" thickBot="1">
      <c r="A19" s="20" t="s">
        <v>30</v>
      </c>
      <c r="B19" s="13" t="s">
        <v>63</v>
      </c>
      <c r="C19" s="14">
        <f>14*0.4*0.4+8*0.4</f>
        <v>5.44</v>
      </c>
      <c r="D19" s="17" t="s">
        <v>34</v>
      </c>
      <c r="E19" s="27"/>
      <c r="F19" s="16">
        <f t="shared" si="2"/>
        <v>0</v>
      </c>
    </row>
    <row r="20" spans="1:6" ht="15.75" thickTop="1" thickBot="1">
      <c r="A20" s="54" t="s">
        <v>35</v>
      </c>
      <c r="B20" s="55"/>
      <c r="C20" s="55"/>
      <c r="D20" s="55"/>
      <c r="E20" s="55"/>
      <c r="F20" s="24">
        <f>SUM(F13:F19)</f>
        <v>0</v>
      </c>
    </row>
    <row r="21" spans="1:6" ht="15" thickBot="1">
      <c r="A21" s="11" t="s">
        <v>36</v>
      </c>
      <c r="B21" s="12" t="s">
        <v>51</v>
      </c>
      <c r="C21" s="21"/>
      <c r="D21" s="12"/>
      <c r="E21" s="12"/>
      <c r="F21" s="22"/>
    </row>
    <row r="22" spans="1:6">
      <c r="A22" s="20" t="s">
        <v>37</v>
      </c>
      <c r="B22" s="23" t="s">
        <v>56</v>
      </c>
      <c r="C22" s="14">
        <v>2</v>
      </c>
      <c r="D22" s="17" t="s">
        <v>9</v>
      </c>
      <c r="E22" s="17"/>
      <c r="F22" s="16">
        <f>C22*E22</f>
        <v>0</v>
      </c>
    </row>
    <row r="23" spans="1:6">
      <c r="A23" s="20" t="s">
        <v>38</v>
      </c>
      <c r="B23" s="23" t="s">
        <v>57</v>
      </c>
      <c r="C23" s="14">
        <v>4</v>
      </c>
      <c r="D23" s="17" t="s">
        <v>9</v>
      </c>
      <c r="E23" s="17"/>
      <c r="F23" s="16">
        <f>C23*E23</f>
        <v>0</v>
      </c>
    </row>
    <row r="24" spans="1:6" ht="15" thickBot="1">
      <c r="A24" s="20" t="s">
        <v>80</v>
      </c>
      <c r="B24" s="23" t="s">
        <v>54</v>
      </c>
      <c r="C24" s="14">
        <f>6*(3*0.5)+(60)*0.12</f>
        <v>16.2</v>
      </c>
      <c r="D24" s="17" t="s">
        <v>34</v>
      </c>
      <c r="E24" s="17"/>
      <c r="F24" s="16">
        <f>C24*E24</f>
        <v>0</v>
      </c>
    </row>
    <row r="25" spans="1:6" ht="15.75" thickTop="1" thickBot="1">
      <c r="A25" s="54" t="s">
        <v>50</v>
      </c>
      <c r="B25" s="55"/>
      <c r="C25" s="55"/>
      <c r="D25" s="55"/>
      <c r="E25" s="55"/>
      <c r="F25" s="24">
        <f>SUM(F22:F24)</f>
        <v>0</v>
      </c>
    </row>
    <row r="26" spans="1:6" ht="15" thickBot="1">
      <c r="A26" s="11" t="s">
        <v>81</v>
      </c>
      <c r="B26" s="12" t="s">
        <v>42</v>
      </c>
      <c r="C26" s="21"/>
      <c r="D26" s="12"/>
      <c r="E26" s="12"/>
      <c r="F26" s="22"/>
    </row>
    <row r="27" spans="1:6" ht="28.5">
      <c r="A27" s="20" t="s">
        <v>82</v>
      </c>
      <c r="B27" s="23" t="s">
        <v>97</v>
      </c>
      <c r="C27" s="14">
        <v>1</v>
      </c>
      <c r="D27" s="17" t="s">
        <v>9</v>
      </c>
      <c r="E27" s="17"/>
      <c r="F27" s="16">
        <f>C27*E27</f>
        <v>0</v>
      </c>
    </row>
    <row r="28" spans="1:6">
      <c r="A28" s="20" t="s">
        <v>83</v>
      </c>
      <c r="B28" s="23" t="s">
        <v>89</v>
      </c>
      <c r="C28" s="14">
        <v>6</v>
      </c>
      <c r="D28" s="17" t="s">
        <v>46</v>
      </c>
      <c r="E28" s="17"/>
      <c r="F28" s="16">
        <f>C28*E28</f>
        <v>0</v>
      </c>
    </row>
    <row r="29" spans="1:6">
      <c r="A29" s="20" t="s">
        <v>92</v>
      </c>
      <c r="B29" s="23" t="s">
        <v>91</v>
      </c>
      <c r="C29" s="14">
        <v>9</v>
      </c>
      <c r="D29" s="17" t="s">
        <v>46</v>
      </c>
      <c r="E29" s="17"/>
      <c r="F29" s="16">
        <f>C29*E29</f>
        <v>0</v>
      </c>
    </row>
    <row r="30" spans="1:6" ht="15" thickBot="1">
      <c r="A30" s="20" t="s">
        <v>96</v>
      </c>
      <c r="B30" s="23" t="s">
        <v>90</v>
      </c>
      <c r="C30" s="14">
        <v>4</v>
      </c>
      <c r="D30" s="17" t="s">
        <v>9</v>
      </c>
      <c r="E30" s="17"/>
      <c r="F30" s="16">
        <f>C30*E30</f>
        <v>0</v>
      </c>
    </row>
    <row r="31" spans="1:6" ht="15.75" thickTop="1" thickBot="1">
      <c r="A31" s="54" t="s">
        <v>43</v>
      </c>
      <c r="B31" s="55"/>
      <c r="C31" s="55"/>
      <c r="D31" s="55"/>
      <c r="E31" s="55"/>
      <c r="F31" s="24">
        <f>SUM(F27:F30)</f>
        <v>0</v>
      </c>
    </row>
    <row r="32" spans="1:6" ht="17.25" thickTop="1" thickBot="1">
      <c r="A32" s="56" t="s">
        <v>95</v>
      </c>
      <c r="B32" s="57"/>
      <c r="C32" s="57"/>
      <c r="D32" s="57"/>
      <c r="E32" s="57"/>
      <c r="F32" s="25">
        <f>általános+bontás+alépítmény+befejező+forgtech</f>
        <v>0</v>
      </c>
    </row>
    <row r="34" spans="3:4">
      <c r="C34" t="s">
        <v>93</v>
      </c>
      <c r="D34" t="s">
        <v>94</v>
      </c>
    </row>
  </sheetData>
  <mergeCells count="8">
    <mergeCell ref="A31:E31"/>
    <mergeCell ref="A32:E32"/>
    <mergeCell ref="A1:F1"/>
    <mergeCell ref="A2:F2"/>
    <mergeCell ref="A8:E8"/>
    <mergeCell ref="A11:E11"/>
    <mergeCell ref="A20:E20"/>
    <mergeCell ref="A25:E25"/>
  </mergeCells>
  <pageMargins left="0.62992125984251968" right="0.23622047244094491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17</vt:i4>
      </vt:variant>
    </vt:vector>
  </HeadingPairs>
  <TitlesOfParts>
    <vt:vector size="21" baseType="lpstr">
      <vt:lpstr>Összesítő</vt:lpstr>
      <vt:lpstr>Vasút utca nyugat</vt:lpstr>
      <vt:lpstr>Magdolna utca nyugat</vt:lpstr>
      <vt:lpstr>Templom tér</vt:lpstr>
      <vt:lpstr>'Magdolna utca nyugat'!alépítmény</vt:lpstr>
      <vt:lpstr>'Templom tér'!alépítmény</vt:lpstr>
      <vt:lpstr>alépítmény</vt:lpstr>
      <vt:lpstr>'Magdolna utca nyugat'!általános</vt:lpstr>
      <vt:lpstr>'Templom tér'!általános</vt:lpstr>
      <vt:lpstr>általános</vt:lpstr>
      <vt:lpstr>'Templom tér'!befejező</vt:lpstr>
      <vt:lpstr>befejező</vt:lpstr>
      <vt:lpstr>'Templom tér'!bontás</vt:lpstr>
      <vt:lpstr>bontás</vt:lpstr>
      <vt:lpstr>'Magdolna utca nyugat'!forgtech</vt:lpstr>
      <vt:lpstr>'Templom tér'!forgtech</vt:lpstr>
      <vt:lpstr>forgtech</vt:lpstr>
      <vt:lpstr>Összesítő!Nyomtatási_terület</vt:lpstr>
      <vt:lpstr>'Magdolna utca nyugat'!UT</vt:lpstr>
      <vt:lpstr>'Templom tér'!UT</vt:lpstr>
      <vt:lpstr>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AAG-Terv Kft</dc:creator>
  <cp:lastModifiedBy>horvath.balazs@sulysap.hu</cp:lastModifiedBy>
  <cp:lastPrinted>2025-06-04T07:43:32Z</cp:lastPrinted>
  <dcterms:created xsi:type="dcterms:W3CDTF">2023-09-04T09:41:32Z</dcterms:created>
  <dcterms:modified xsi:type="dcterms:W3CDTF">2026-02-26T07:34:50Z</dcterms:modified>
</cp:coreProperties>
</file>